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orte\Desktop\SOBRE SISTEMA\SITE\PRIMEIRAS PUBLICAÇOES\HMAA\PRESTACAO DE CONTAS\2022\"/>
    </mc:Choice>
  </mc:AlternateContent>
  <xr:revisionPtr revIDLastSave="0" documentId="8_{8E51023E-7562-4F4B-8D63-462B5BC60B1B}" xr6:coauthVersionLast="47" xr6:coauthVersionMax="47" xr10:uidLastSave="{00000000-0000-0000-0000-000000000000}"/>
  <bookViews>
    <workbookView xWindow="-108" yWindow="-108" windowWidth="23256" windowHeight="12576" xr2:uid="{E3DFD8A9-6E8E-4D1B-9360-9060375DF805}"/>
  </bookViews>
  <sheets>
    <sheet name="Planilha1" sheetId="1" r:id="rId1"/>
  </sheets>
  <externalReferences>
    <externalReference r:id="rId2"/>
  </externalReferences>
  <definedNames>
    <definedName name="_xlnm.Print_Area" localSheetId="0">Planilha1!$A$1:$E$169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9" i="1" l="1"/>
  <c r="B158" i="1" s="1"/>
  <c r="B153" i="1"/>
  <c r="B150" i="1"/>
  <c r="B144" i="1"/>
  <c r="B136" i="1"/>
  <c r="B123" i="1"/>
  <c r="B119" i="1"/>
  <c r="B116" i="1"/>
  <c r="B112" i="1"/>
  <c r="B107" i="1"/>
  <c r="B100" i="1"/>
  <c r="B97" i="1"/>
  <c r="B94" i="1"/>
  <c r="B93" i="1" s="1"/>
  <c r="B90" i="1"/>
  <c r="B85" i="1" s="1"/>
  <c r="B86" i="1"/>
  <c r="B81" i="1"/>
  <c r="B77" i="1"/>
  <c r="B68" i="1"/>
  <c r="B65" i="1"/>
  <c r="B61" i="1"/>
  <c r="B56" i="1"/>
  <c r="B50" i="1"/>
  <c r="B47" i="1"/>
  <c r="B43" i="1"/>
  <c r="B37" i="1"/>
  <c r="B30" i="1"/>
  <c r="B23" i="1"/>
  <c r="B16" i="1"/>
  <c r="B8" i="1"/>
  <c r="B7" i="1" s="1"/>
  <c r="B142" i="1" l="1"/>
  <c r="B161" i="1" s="1"/>
  <c r="B29" i="1"/>
  <c r="B46" i="1"/>
</calcChain>
</file>

<file path=xl/sharedStrings.xml><?xml version="1.0" encoding="utf-8"?>
<sst xmlns="http://schemas.openxmlformats.org/spreadsheetml/2006/main" count="263" uniqueCount="172">
  <si>
    <r>
      <rPr>
        <b/>
        <sz val="10"/>
        <rFont val="Calibri"/>
        <family val="2"/>
        <scheme val="minor"/>
      </rPr>
      <t>UNIDADE:</t>
    </r>
    <r>
      <rPr>
        <sz val="10"/>
        <rFont val="Calibri"/>
        <family val="2"/>
        <scheme val="minor"/>
      </rPr>
      <t xml:space="preserve"> HOSPITAL MUNICIPAL ADAILTON DO AMARAL - HMAA</t>
    </r>
  </si>
  <si>
    <r>
      <rPr>
        <b/>
        <sz val="10"/>
        <rFont val="Calibri"/>
        <family val="2"/>
        <scheme val="minor"/>
      </rPr>
      <t>N° CONTRATO DE GESTÃO:</t>
    </r>
    <r>
      <rPr>
        <sz val="10"/>
        <rFont val="Calibri"/>
        <family val="2"/>
        <scheme val="minor"/>
      </rPr>
      <t xml:space="preserve"> 159/2018</t>
    </r>
  </si>
  <si>
    <t>PRESTAÇÃO DE CONTAS JUNHO/2022</t>
  </si>
  <si>
    <t>ITENS DE DESPESAS - JUNHO/2022</t>
  </si>
  <si>
    <t>R$ VALORES</t>
  </si>
  <si>
    <t>DATA  PGT</t>
  </si>
  <si>
    <t>OPERAÇÃO</t>
  </si>
  <si>
    <t>DETALHES</t>
  </si>
  <si>
    <t>1. Pessoal</t>
  </si>
  <si>
    <t>1.1. Salários (CLT)</t>
  </si>
  <si>
    <t>FÉRIAS</t>
  </si>
  <si>
    <t>TED</t>
  </si>
  <si>
    <t>DIESSYCA JORDANY SOUZA SILVA</t>
  </si>
  <si>
    <t>FOLHA</t>
  </si>
  <si>
    <t>LICENÇA MATERNIDADE</t>
  </si>
  <si>
    <t>EDUARDO DIAS NASCIMENTO</t>
  </si>
  <si>
    <t>ARIANE OLIVEIRA DA CUNHA</t>
  </si>
  <si>
    <t>RENATO MACEDO CRUZ</t>
  </si>
  <si>
    <t>1.2. Outras Formas de Contratação</t>
  </si>
  <si>
    <t>RENATO MEDRADO NETO</t>
  </si>
  <si>
    <t>NFSE 21</t>
  </si>
  <si>
    <t>M ESPINDOLA ARRUDA</t>
  </si>
  <si>
    <t>NFSE 17</t>
  </si>
  <si>
    <t>PEDATELLA NUTRICAO EIRELI</t>
  </si>
  <si>
    <t>TRANSF</t>
  </si>
  <si>
    <t>NFSE 37</t>
  </si>
  <si>
    <t>JOSE SEGUNDO DE MELO NETO EIRELI - DIRETORIA TÉCNICA</t>
  </si>
  <si>
    <t>NFSE 81</t>
  </si>
  <si>
    <t>PLUS HEALTHCARE SERVIÇOS MÉDICOS LTDA</t>
  </si>
  <si>
    <t>1.3. Encargos/Benefícios</t>
  </si>
  <si>
    <t>FGTS</t>
  </si>
  <si>
    <t>GUIA</t>
  </si>
  <si>
    <t>GPS</t>
  </si>
  <si>
    <t>IRRF S/ FOLHA</t>
  </si>
  <si>
    <t>PIS</t>
  </si>
  <si>
    <t>2. Mat/Med</t>
  </si>
  <si>
    <t>2.1. Medicamentos</t>
  </si>
  <si>
    <t>CIRURGICA PINHEIRO LTDA - MEDICAMENTOS</t>
  </si>
  <si>
    <t>BOLETO</t>
  </si>
  <si>
    <t>NF 54999 (01/02)</t>
  </si>
  <si>
    <t>ELLO DISTRIBUIDORALTDA</t>
  </si>
  <si>
    <t>NF 44586</t>
  </si>
  <si>
    <t>SUPERMEDICA DISTRIB HOSPITALAR EIRELI - MEDICAMENTOS</t>
  </si>
  <si>
    <t>NF 175478</t>
  </si>
  <si>
    <t>CIENTIFICA MEDICA HOSPITALAR LTDA - MEDICAMENTOS</t>
  </si>
  <si>
    <t>NF 195620 (01/02)</t>
  </si>
  <si>
    <t>NF 55246 (01/02)</t>
  </si>
  <si>
    <t>2.2. Materais Hospitalares</t>
  </si>
  <si>
    <t>CIRURGICA PINHEIRO LTDA - MATERIAL HOSPITALAR</t>
  </si>
  <si>
    <t>NF 54998 (01/02)</t>
  </si>
  <si>
    <t>SUPERMEDICA DISTRIB HOSPITALAR EIRELI - MATERIAL HOSPITALAR</t>
  </si>
  <si>
    <t>NF 175479</t>
  </si>
  <si>
    <t>CIENTIFICA MEDICA HOSPITALAR LTDA - MATERIAL HOSPITALAR</t>
  </si>
  <si>
    <t>NF 195594 (01/02)</t>
  </si>
  <si>
    <t>TIRANDENTES MEDICO HOSPITALAR TTDA</t>
  </si>
  <si>
    <t>NF 127156</t>
  </si>
  <si>
    <t>2.3 Gases Medicinais</t>
  </si>
  <si>
    <t>3. Materais Diversos</t>
  </si>
  <si>
    <t>3.1. Materiais de Higienização</t>
  </si>
  <si>
    <t>ALDELICIA LOPES CHAVES - MAT LIMPEZA</t>
  </si>
  <si>
    <t>NF 962</t>
  </si>
  <si>
    <t>3.2. Materiais / Gêneros Alimentícios</t>
  </si>
  <si>
    <t>LEIDIANNY DE OLIVEIRA MORAES ABREU EIRELI</t>
  </si>
  <si>
    <t>NF 120</t>
  </si>
  <si>
    <t>NF 121</t>
  </si>
  <si>
    <t>ALDELICIA LOPES CHAVES - ALIMETAÇÃO</t>
  </si>
  <si>
    <t>NF 961</t>
  </si>
  <si>
    <t>NF 974</t>
  </si>
  <si>
    <t>3.3. Material Expediente</t>
  </si>
  <si>
    <t>GRAFICA ROCHA LTDA</t>
  </si>
  <si>
    <t>NF 7184 (01/02)</t>
  </si>
  <si>
    <t>ORZELITA RODRIGUES SILVA EIRELI</t>
  </si>
  <si>
    <t>NF 169336</t>
  </si>
  <si>
    <t>NF 7159 (02/03)</t>
  </si>
  <si>
    <t>3.4. Material Divulgação</t>
  </si>
  <si>
    <t>3.5. Material Permanente</t>
  </si>
  <si>
    <t>3.6. Combustível</t>
  </si>
  <si>
    <t>VB SERVIÇOS COMERCIO E ADMINISTRAÇAO LTDA</t>
  </si>
  <si>
    <t>NFSE 2680871 - NOTA DEBITO  000685279</t>
  </si>
  <si>
    <t>NFSE 2683254 - NOTA DEBITO 000687000</t>
  </si>
  <si>
    <t>NFSE 2684067 - NOTA DEBITO 000688475</t>
  </si>
  <si>
    <t>NFSE 2687107 - NOTA DEBITO 000691512</t>
  </si>
  <si>
    <t>NFSE 2693135 - NOTA DEBITO 000697593</t>
  </si>
  <si>
    <t>NFSE 2707085 - NOTA DEBITO 000711501</t>
  </si>
  <si>
    <t>NFSE 2710810 - NOTA DEBITO 000715222</t>
  </si>
  <si>
    <t>3.7. GLP</t>
  </si>
  <si>
    <t>SMA REVENDEDORA DE GAS LTDA</t>
  </si>
  <si>
    <t>NF 834</t>
  </si>
  <si>
    <t>NF 828</t>
  </si>
  <si>
    <t>3.8. Material de Lavanderia</t>
  </si>
  <si>
    <t>4. Manutenção</t>
  </si>
  <si>
    <t>4.1. Materiais de Manutenção</t>
  </si>
  <si>
    <t>MERCADAO DOS PARAFUSOS SMA LTDA - MANUTENÇÃO PREDIAL</t>
  </si>
  <si>
    <t>NF 517</t>
  </si>
  <si>
    <t>V DE JESUS VIEIRA EPP</t>
  </si>
  <si>
    <t>NF 5093</t>
  </si>
  <si>
    <t>4.2. Serviços de Manutenção</t>
  </si>
  <si>
    <t>CENTRAL MEDICA COMERCIO E ASSISTENCIA TECNICA LTDA</t>
  </si>
  <si>
    <t>NF 6441</t>
  </si>
  <si>
    <t>5. Seguros / Impostos / Taxas</t>
  </si>
  <si>
    <t>5.1. Seguros (Imóvel e Automóvel)</t>
  </si>
  <si>
    <t>5.2. Taxas e Serviços de Cartório</t>
  </si>
  <si>
    <t>5.3. Taxas Impostos</t>
  </si>
  <si>
    <t>ISSQN</t>
  </si>
  <si>
    <t>ISSQN PARC 05/06 (12/20 - 01 E 02 2021)</t>
  </si>
  <si>
    <t>CSRF S/ NF</t>
  </si>
  <si>
    <t>INSS S/ NF</t>
  </si>
  <si>
    <t>NF 51 - PLUS HEALTHCARE SERVIÇOS MÉDICOS LTDA</t>
  </si>
  <si>
    <t>IR S/ NF</t>
  </si>
  <si>
    <t>5.4. Taxas Bancárias</t>
  </si>
  <si>
    <t>BANCO DO BRASIL DOC/TED ELETRÔNICO</t>
  </si>
  <si>
    <t>TARIFA PACOTES SERVIÇOS</t>
  </si>
  <si>
    <t>CONTA 1202192-8</t>
  </si>
  <si>
    <t>CONTA 43826-X</t>
  </si>
  <si>
    <t>6. Telefonia</t>
  </si>
  <si>
    <t>OI</t>
  </si>
  <si>
    <t>FATURA</t>
  </si>
  <si>
    <t>FAT 2204.014739151  - (62) 3977-7122</t>
  </si>
  <si>
    <t>FAT 2204.014739152 - (62) 3977-7127</t>
  </si>
  <si>
    <t>7. Água</t>
  </si>
  <si>
    <t>SANEAGO</t>
  </si>
  <si>
    <t>FAT 4056944038</t>
  </si>
  <si>
    <t>8. Energia Elétrica</t>
  </si>
  <si>
    <t>ENEL</t>
  </si>
  <si>
    <t>PARC 11/12 (+) CONSUMO MENSAL</t>
  </si>
  <si>
    <t>9. Prestação de Serviços Terceiros</t>
  </si>
  <si>
    <t>BARSI ASSESSORIA E NEGOCIOS LTDA ME</t>
  </si>
  <si>
    <t>NFSE 51</t>
  </si>
  <si>
    <t>ORBIS GESTÃO DE TECNOLOGIA EM SAUDE EIRELLI EPP</t>
  </si>
  <si>
    <t>NFSE 2417</t>
  </si>
  <si>
    <t>LOCALIZA RENT A CAR</t>
  </si>
  <si>
    <t>JOSELITO CARVALHO DOS REIS - FUNDO FIXO</t>
  </si>
  <si>
    <t>FUNDO FIXO</t>
  </si>
  <si>
    <t>PRO ATIVA CURSOS E RECURSOS HUMANOS LTDA</t>
  </si>
  <si>
    <t>NFSE 94</t>
  </si>
  <si>
    <t>SIVECTOR TECNOLOGIA DA INFORMAÇÃO E CONSULTORIA EIRELI</t>
  </si>
  <si>
    <t>NFSE 109</t>
  </si>
  <si>
    <t>ADM SERV E CONSULTORIA LTDA</t>
  </si>
  <si>
    <t>NF 86 (02/02) - PAGO R$ 20.000,00 EM 20/05/2022</t>
  </si>
  <si>
    <t>MJS GONÇALVES CONTABILIDADE EMPRESARIAL</t>
  </si>
  <si>
    <t>NFSE 277</t>
  </si>
  <si>
    <t>NFSE 2496</t>
  </si>
  <si>
    <t>NFSE 2540</t>
  </si>
  <si>
    <t>10. Informática</t>
  </si>
  <si>
    <t>SD MEDEIROS E CIA LTDA</t>
  </si>
  <si>
    <t>NFSE 67210</t>
  </si>
  <si>
    <t>PROMEDICO GESTOR HOSPITALAR LTDA</t>
  </si>
  <si>
    <t>NFSE 121</t>
  </si>
  <si>
    <t>NIC.BR - NUCLEO DE INFORMAÇÃO E COORDENAÇÃO DO PONTO BR</t>
  </si>
  <si>
    <t>FAT 37286822 - MANUTENAÇÃO REGISTRO DOMINIO - HMAA.ORG.BR - PERÍODO: 07/06/22 A 06/06/23</t>
  </si>
  <si>
    <t>ATILA BARU SISTEMAS LTDA</t>
  </si>
  <si>
    <t>NFSE 17525</t>
  </si>
  <si>
    <t>11. TOTAL GLOBAL</t>
  </si>
  <si>
    <t>TOTAL DO REPASSE</t>
  </si>
  <si>
    <t>3º PARC REF MAIO/2022 (44º REPASSE)</t>
  </si>
  <si>
    <t>TED - 104 0794 11433328000118 FMS SMA</t>
  </si>
  <si>
    <t>SPDA</t>
  </si>
  <si>
    <t>1º PARC REF JUNHO/2022 (45º REPASSE)</t>
  </si>
  <si>
    <t>2º PARC REF JUNHO/2022 (45º REPASSE)</t>
  </si>
  <si>
    <t>12. RENDIMENTOS BB RF SIMPLES AGIL</t>
  </si>
  <si>
    <t>RENDIMENTOS BB RF SIMPLES AGIL</t>
  </si>
  <si>
    <t>13. RATEIO MATRIZ</t>
  </si>
  <si>
    <t>RATEIO</t>
  </si>
  <si>
    <t>12. SALDO DO MÊS ANTERIOR</t>
  </si>
  <si>
    <t>SALDO CONTA</t>
  </si>
  <si>
    <t>SALDO EM CONTA</t>
  </si>
  <si>
    <t>GOIÂNIA (GO), 30 DE JUNHO DE 2022</t>
  </si>
  <si>
    <t>Ronnie Márcio Cabral</t>
  </si>
  <si>
    <t>Superintendente Executivo</t>
  </si>
  <si>
    <t>Instituto Alcance Gestão em Saude - IAGS</t>
  </si>
  <si>
    <t xml:space="preserve">                           </t>
  </si>
  <si>
    <t xml:space="preserve">NFSE 52 (01/02)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</si>
</sst>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  <numFmt numFmtId="165" formatCode="&quot;R$&quot;\ 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name val="Calibri"/>
      <family val="2"/>
    </font>
    <font>
      <i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4596B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6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164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left" vertical="top"/>
    </xf>
    <xf numFmtId="44" fontId="2" fillId="0" borderId="0" xfId="0" applyNumberFormat="1" applyFont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horizontal="right" vertical="top"/>
    </xf>
    <xf numFmtId="164" fontId="2" fillId="0" borderId="2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vertical="top"/>
    </xf>
    <xf numFmtId="165" fontId="2" fillId="0" borderId="0" xfId="0" applyNumberFormat="1" applyFont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3" fillId="0" borderId="4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2" fillId="0" borderId="10" xfId="0" applyFont="1" applyBorder="1"/>
    <xf numFmtId="0" fontId="2" fillId="4" borderId="12" xfId="0" applyFont="1" applyFill="1" applyBorder="1" applyAlignment="1">
      <alignment horizontal="center" vertical="top"/>
    </xf>
    <xf numFmtId="164" fontId="2" fillId="4" borderId="12" xfId="0" applyNumberFormat="1" applyFont="1" applyFill="1" applyBorder="1" applyAlignment="1">
      <alignment horizontal="center" vertical="top"/>
    </xf>
    <xf numFmtId="16" fontId="2" fillId="4" borderId="12" xfId="0" applyNumberFormat="1" applyFont="1" applyFill="1" applyBorder="1" applyAlignment="1">
      <alignment horizontal="center" vertical="top"/>
    </xf>
    <xf numFmtId="0" fontId="2" fillId="4" borderId="13" xfId="0" applyFont="1" applyFill="1" applyBorder="1" applyAlignment="1">
      <alignment horizontal="left" vertical="top"/>
    </xf>
    <xf numFmtId="4" fontId="2" fillId="0" borderId="12" xfId="0" applyNumberFormat="1" applyFont="1" applyBorder="1" applyAlignment="1">
      <alignment horizontal="right" vertical="top"/>
    </xf>
    <xf numFmtId="0" fontId="2" fillId="4" borderId="10" xfId="0" applyFont="1" applyFill="1" applyBorder="1" applyAlignment="1">
      <alignment vertical="top"/>
    </xf>
    <xf numFmtId="164" fontId="2" fillId="0" borderId="12" xfId="0" applyNumberFormat="1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2" fillId="0" borderId="13" xfId="0" applyFont="1" applyBorder="1" applyAlignment="1">
      <alignment horizontal="left" vertical="top"/>
    </xf>
    <xf numFmtId="0" fontId="4" fillId="0" borderId="10" xfId="0" applyFont="1" applyBorder="1" applyAlignment="1">
      <alignment vertical="top"/>
    </xf>
    <xf numFmtId="4" fontId="2" fillId="4" borderId="12" xfId="0" applyNumberFormat="1" applyFont="1" applyFill="1" applyBorder="1" applyAlignment="1">
      <alignment horizontal="right" vertical="top"/>
    </xf>
    <xf numFmtId="4" fontId="2" fillId="4" borderId="12" xfId="0" applyNumberFormat="1" applyFont="1" applyFill="1" applyBorder="1" applyAlignment="1" applyProtection="1">
      <alignment horizontal="right" vertical="top"/>
      <protection locked="0"/>
    </xf>
    <xf numFmtId="164" fontId="2" fillId="4" borderId="12" xfId="0" applyNumberFormat="1" applyFont="1" applyFill="1" applyBorder="1" applyAlignment="1">
      <alignment horizontal="center" vertical="top" wrapText="1"/>
    </xf>
    <xf numFmtId="0" fontId="2" fillId="4" borderId="12" xfId="0" applyFont="1" applyFill="1" applyBorder="1" applyAlignment="1">
      <alignment horizontal="center" vertical="top" wrapText="1"/>
    </xf>
    <xf numFmtId="0" fontId="5" fillId="0" borderId="10" xfId="0" applyFont="1" applyBorder="1" applyAlignment="1">
      <alignment vertical="top"/>
    </xf>
    <xf numFmtId="4" fontId="5" fillId="4" borderId="12" xfId="0" applyNumberFormat="1" applyFont="1" applyFill="1" applyBorder="1" applyAlignment="1" applyProtection="1">
      <alignment horizontal="right" vertical="top"/>
      <protection locked="0"/>
    </xf>
    <xf numFmtId="164" fontId="5" fillId="4" borderId="12" xfId="0" applyNumberFormat="1" applyFont="1" applyFill="1" applyBorder="1" applyAlignment="1">
      <alignment horizontal="center" vertical="top" wrapText="1"/>
    </xf>
    <xf numFmtId="0" fontId="5" fillId="4" borderId="12" xfId="0" applyFont="1" applyFill="1" applyBorder="1" applyAlignment="1">
      <alignment horizontal="center" vertical="top" wrapText="1"/>
    </xf>
    <xf numFmtId="4" fontId="2" fillId="0" borderId="12" xfId="0" applyNumberFormat="1" applyFont="1" applyBorder="1" applyAlignment="1" applyProtection="1">
      <alignment horizontal="right" vertical="top"/>
      <protection locked="0"/>
    </xf>
    <xf numFmtId="16" fontId="2" fillId="0" borderId="13" xfId="0" applyNumberFormat="1" applyFont="1" applyBorder="1" applyAlignment="1">
      <alignment horizontal="left" vertical="top"/>
    </xf>
    <xf numFmtId="0" fontId="2" fillId="0" borderId="10" xfId="0" applyFont="1" applyBorder="1" applyAlignment="1">
      <alignment vertical="top"/>
    </xf>
    <xf numFmtId="0" fontId="2" fillId="0" borderId="12" xfId="0" applyFont="1" applyBorder="1" applyAlignment="1">
      <alignment horizontal="right" vertical="top"/>
    </xf>
    <xf numFmtId="0" fontId="4" fillId="0" borderId="10" xfId="0" applyFont="1" applyBorder="1"/>
    <xf numFmtId="0" fontId="2" fillId="4" borderId="0" xfId="0" applyFont="1" applyFill="1" applyAlignment="1">
      <alignment vertical="top"/>
    </xf>
    <xf numFmtId="165" fontId="2" fillId="4" borderId="0" xfId="0" applyNumberFormat="1" applyFont="1" applyFill="1" applyAlignment="1">
      <alignment vertical="top"/>
    </xf>
    <xf numFmtId="44" fontId="2" fillId="4" borderId="0" xfId="0" applyNumberFormat="1" applyFont="1" applyFill="1" applyAlignment="1">
      <alignment vertical="top"/>
    </xf>
    <xf numFmtId="14" fontId="2" fillId="4" borderId="12" xfId="0" applyNumberFormat="1" applyFont="1" applyFill="1" applyBorder="1" applyAlignment="1">
      <alignment horizontal="center" vertical="top"/>
    </xf>
    <xf numFmtId="43" fontId="2" fillId="0" borderId="12" xfId="1" applyFont="1" applyFill="1" applyBorder="1" applyAlignment="1">
      <alignment horizontal="right" vertical="top"/>
    </xf>
    <xf numFmtId="14" fontId="2" fillId="0" borderId="12" xfId="0" applyNumberFormat="1" applyFont="1" applyBorder="1" applyAlignment="1">
      <alignment horizontal="center" vertical="top"/>
    </xf>
    <xf numFmtId="4" fontId="6" fillId="4" borderId="12" xfId="0" applyNumberFormat="1" applyFont="1" applyFill="1" applyBorder="1" applyAlignment="1">
      <alignment horizontal="right" vertical="top"/>
    </xf>
    <xf numFmtId="164" fontId="2" fillId="0" borderId="12" xfId="0" applyNumberFormat="1" applyFont="1" applyBorder="1" applyAlignment="1">
      <alignment horizontal="center" vertical="top" wrapText="1"/>
    </xf>
    <xf numFmtId="0" fontId="2" fillId="0" borderId="13" xfId="0" applyFont="1" applyBorder="1" applyAlignment="1">
      <alignment horizontal="left" vertical="top" wrapText="1"/>
    </xf>
    <xf numFmtId="0" fontId="3" fillId="5" borderId="10" xfId="0" applyFont="1" applyFill="1" applyBorder="1" applyAlignment="1">
      <alignment horizontal="left" vertical="top" wrapText="1"/>
    </xf>
    <xf numFmtId="4" fontId="3" fillId="5" borderId="12" xfId="0" applyNumberFormat="1" applyFont="1" applyFill="1" applyBorder="1" applyAlignment="1">
      <alignment horizontal="right" vertical="top"/>
    </xf>
    <xf numFmtId="164" fontId="3" fillId="5" borderId="12" xfId="0" applyNumberFormat="1" applyFont="1" applyFill="1" applyBorder="1" applyAlignment="1">
      <alignment horizontal="center" vertical="top" wrapText="1"/>
    </xf>
    <xf numFmtId="0" fontId="3" fillId="5" borderId="12" xfId="0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horizontal="left" vertical="top" wrapText="1"/>
    </xf>
    <xf numFmtId="0" fontId="3" fillId="0" borderId="0" xfId="0" applyFont="1" applyAlignment="1">
      <alignment vertical="top"/>
    </xf>
    <xf numFmtId="44" fontId="3" fillId="0" borderId="0" xfId="0" applyNumberFormat="1" applyFont="1" applyAlignment="1">
      <alignment vertical="top"/>
    </xf>
    <xf numFmtId="0" fontId="2" fillId="0" borderId="10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center" vertical="top" wrapText="1"/>
    </xf>
    <xf numFmtId="4" fontId="2" fillId="4" borderId="0" xfId="0" applyNumberFormat="1" applyFont="1" applyFill="1" applyAlignment="1">
      <alignment horizontal="right" vertical="top"/>
    </xf>
    <xf numFmtId="164" fontId="2" fillId="4" borderId="0" xfId="0" applyNumberFormat="1" applyFont="1" applyFill="1" applyAlignment="1">
      <alignment horizontal="center" vertical="top" wrapText="1"/>
    </xf>
    <xf numFmtId="0" fontId="2" fillId="4" borderId="0" xfId="0" applyFont="1" applyFill="1" applyAlignment="1">
      <alignment horizontal="center" vertical="top" wrapText="1"/>
    </xf>
    <xf numFmtId="0" fontId="2" fillId="4" borderId="5" xfId="0" applyFont="1" applyFill="1" applyBorder="1" applyAlignment="1">
      <alignment horizontal="left" vertical="top" wrapText="1"/>
    </xf>
    <xf numFmtId="0" fontId="2" fillId="0" borderId="4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5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8" fillId="0" borderId="8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4" fontId="2" fillId="0" borderId="0" xfId="0" applyNumberFormat="1" applyFont="1" applyAlignment="1">
      <alignment horizontal="right" vertical="top"/>
    </xf>
    <xf numFmtId="43" fontId="2" fillId="0" borderId="0" xfId="1" applyFont="1" applyAlignment="1">
      <alignment horizontal="right" vertical="top"/>
    </xf>
    <xf numFmtId="43" fontId="2" fillId="0" borderId="0" xfId="0" applyNumberFormat="1" applyFont="1" applyAlignment="1">
      <alignment horizontal="right" vertical="top"/>
    </xf>
    <xf numFmtId="0" fontId="2" fillId="0" borderId="0" xfId="0" applyFont="1" applyBorder="1" applyAlignment="1">
      <alignment horizontal="right" vertical="top"/>
    </xf>
    <xf numFmtId="164" fontId="2" fillId="0" borderId="0" xfId="0" applyNumberFormat="1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/>
    </xf>
    <xf numFmtId="0" fontId="2" fillId="4" borderId="4" xfId="0" applyFont="1" applyFill="1" applyBorder="1" applyAlignment="1">
      <alignment horizontal="left" vertical="top" wrapText="1"/>
    </xf>
    <xf numFmtId="4" fontId="2" fillId="4" borderId="0" xfId="0" applyNumberFormat="1" applyFont="1" applyFill="1" applyBorder="1" applyAlignment="1">
      <alignment horizontal="right" vertical="top"/>
    </xf>
    <xf numFmtId="164" fontId="2" fillId="4" borderId="0" xfId="0" applyNumberFormat="1" applyFont="1" applyFill="1" applyBorder="1" applyAlignment="1">
      <alignment horizontal="center" vertical="top" wrapText="1"/>
    </xf>
    <xf numFmtId="0" fontId="2" fillId="4" borderId="0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/>
    </xf>
    <xf numFmtId="164" fontId="3" fillId="2" borderId="12" xfId="0" applyNumberFormat="1" applyFont="1" applyFill="1" applyBorder="1" applyAlignment="1">
      <alignment horizontal="center" vertical="top"/>
    </xf>
    <xf numFmtId="4" fontId="3" fillId="2" borderId="12" xfId="0" applyNumberFormat="1" applyFont="1" applyFill="1" applyBorder="1" applyAlignment="1">
      <alignment horizontal="right" vertical="top"/>
    </xf>
    <xf numFmtId="4" fontId="2" fillId="3" borderId="12" xfId="0" applyNumberFormat="1" applyFont="1" applyFill="1" applyBorder="1" applyAlignment="1">
      <alignment horizontal="right" vertical="top"/>
    </xf>
    <xf numFmtId="164" fontId="2" fillId="3" borderId="12" xfId="0" applyNumberFormat="1" applyFont="1" applyFill="1" applyBorder="1" applyAlignment="1">
      <alignment horizontal="center" vertical="top"/>
    </xf>
    <xf numFmtId="0" fontId="2" fillId="3" borderId="12" xfId="0" applyFont="1" applyFill="1" applyBorder="1" applyAlignment="1">
      <alignment horizontal="center" vertical="top"/>
    </xf>
    <xf numFmtId="165" fontId="2" fillId="0" borderId="12" xfId="0" applyNumberFormat="1" applyFont="1" applyBorder="1" applyAlignment="1">
      <alignment horizontal="right" vertical="top"/>
    </xf>
    <xf numFmtId="165" fontId="2" fillId="4" borderId="12" xfId="0" applyNumberFormat="1" applyFont="1" applyFill="1" applyBorder="1" applyAlignment="1">
      <alignment horizontal="right" vertical="top"/>
    </xf>
    <xf numFmtId="164" fontId="2" fillId="3" borderId="12" xfId="0" applyNumberFormat="1" applyFont="1" applyFill="1" applyBorder="1" applyAlignment="1">
      <alignment horizontal="center" vertical="top" wrapText="1"/>
    </xf>
    <xf numFmtId="0" fontId="2" fillId="3" borderId="12" xfId="0" applyFont="1" applyFill="1" applyBorder="1" applyAlignment="1">
      <alignment horizontal="center" vertical="top" wrapText="1"/>
    </xf>
    <xf numFmtId="43" fontId="2" fillId="0" borderId="12" xfId="1" applyFont="1" applyFill="1" applyBorder="1" applyAlignment="1">
      <alignment vertical="top"/>
    </xf>
    <xf numFmtId="164" fontId="3" fillId="2" borderId="12" xfId="0" applyNumberFormat="1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4" fontId="5" fillId="4" borderId="12" xfId="0" applyNumberFormat="1" applyFont="1" applyFill="1" applyBorder="1" applyAlignment="1">
      <alignment horizontal="right" vertical="top"/>
    </xf>
    <xf numFmtId="164" fontId="5" fillId="4" borderId="12" xfId="0" applyNumberFormat="1" applyFont="1" applyFill="1" applyBorder="1" applyAlignment="1">
      <alignment horizontal="center" vertical="top"/>
    </xf>
    <xf numFmtId="4" fontId="2" fillId="0" borderId="12" xfId="0" applyNumberFormat="1" applyFont="1" applyBorder="1" applyAlignment="1">
      <alignment horizontal="center" vertical="top"/>
    </xf>
    <xf numFmtId="43" fontId="2" fillId="0" borderId="12" xfId="1" applyFont="1" applyBorder="1" applyAlignment="1">
      <alignment horizontal="right" vertical="top"/>
    </xf>
    <xf numFmtId="43" fontId="4" fillId="0" borderId="12" xfId="1" applyFont="1" applyFill="1" applyBorder="1"/>
    <xf numFmtId="4" fontId="3" fillId="4" borderId="12" xfId="0" applyNumberFormat="1" applyFont="1" applyFill="1" applyBorder="1" applyAlignment="1">
      <alignment horizontal="right" vertical="top"/>
    </xf>
    <xf numFmtId="164" fontId="3" fillId="4" borderId="12" xfId="0" applyNumberFormat="1" applyFont="1" applyFill="1" applyBorder="1" applyAlignment="1">
      <alignment horizontal="center" vertical="top" wrapText="1"/>
    </xf>
    <xf numFmtId="0" fontId="3" fillId="4" borderId="12" xfId="0" applyFont="1" applyFill="1" applyBorder="1" applyAlignment="1">
      <alignment horizontal="center" vertical="top" wrapText="1"/>
    </xf>
    <xf numFmtId="4" fontId="5" fillId="0" borderId="12" xfId="0" applyNumberFormat="1" applyFont="1" applyBorder="1" applyAlignment="1">
      <alignment vertical="top"/>
    </xf>
    <xf numFmtId="164" fontId="5" fillId="0" borderId="12" xfId="0" applyNumberFormat="1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4" fontId="5" fillId="0" borderId="12" xfId="0" applyNumberFormat="1" applyFont="1" applyBorder="1" applyAlignment="1">
      <alignment horizontal="right" vertical="top"/>
    </xf>
    <xf numFmtId="0" fontId="3" fillId="2" borderId="17" xfId="0" applyFont="1" applyFill="1" applyBorder="1" applyAlignment="1">
      <alignment horizontal="center" vertical="top"/>
    </xf>
    <xf numFmtId="4" fontId="3" fillId="2" borderId="11" xfId="0" applyNumberFormat="1" applyFont="1" applyFill="1" applyBorder="1" applyAlignment="1" applyProtection="1">
      <alignment horizontal="center" vertical="top"/>
      <protection locked="0"/>
    </xf>
    <xf numFmtId="164" fontId="3" fillId="2" borderId="11" xfId="0" applyNumberFormat="1" applyFont="1" applyFill="1" applyBorder="1" applyAlignment="1">
      <alignment horizontal="center" vertical="top"/>
    </xf>
    <xf numFmtId="0" fontId="3" fillId="2" borderId="11" xfId="0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top"/>
    </xf>
    <xf numFmtId="0" fontId="3" fillId="2" borderId="10" xfId="0" applyFont="1" applyFill="1" applyBorder="1" applyAlignment="1">
      <alignment vertical="top"/>
    </xf>
    <xf numFmtId="0" fontId="3" fillId="2" borderId="13" xfId="0" applyFont="1" applyFill="1" applyBorder="1" applyAlignment="1">
      <alignment horizontal="left" vertical="top"/>
    </xf>
    <xf numFmtId="0" fontId="2" fillId="3" borderId="10" xfId="0" applyFont="1" applyFill="1" applyBorder="1" applyAlignment="1">
      <alignment vertical="top"/>
    </xf>
    <xf numFmtId="0" fontId="2" fillId="3" borderId="13" xfId="0" applyFont="1" applyFill="1" applyBorder="1" applyAlignment="1">
      <alignment horizontal="left" vertical="top"/>
    </xf>
    <xf numFmtId="0" fontId="2" fillId="4" borderId="10" xfId="0" applyFont="1" applyFill="1" applyBorder="1" applyAlignment="1">
      <alignment horizontal="left" vertical="top" wrapText="1"/>
    </xf>
    <xf numFmtId="0" fontId="2" fillId="4" borderId="13" xfId="0" applyFont="1" applyFill="1" applyBorder="1" applyAlignment="1">
      <alignment horizontal="left" vertical="top" wrapText="1"/>
    </xf>
    <xf numFmtId="0" fontId="2" fillId="3" borderId="10" xfId="0" applyFont="1" applyFill="1" applyBorder="1" applyAlignment="1">
      <alignment horizontal="left" vertical="top" wrapText="1"/>
    </xf>
    <xf numFmtId="0" fontId="2" fillId="3" borderId="13" xfId="0" applyFont="1" applyFill="1" applyBorder="1" applyAlignment="1">
      <alignment horizontal="left" vertical="top" wrapText="1"/>
    </xf>
    <xf numFmtId="0" fontId="2" fillId="0" borderId="13" xfId="0" applyFont="1" applyBorder="1" applyAlignment="1">
      <alignment horizontal="left"/>
    </xf>
    <xf numFmtId="0" fontId="3" fillId="2" borderId="10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0" fontId="5" fillId="4" borderId="13" xfId="0" applyFont="1" applyFill="1" applyBorder="1" applyAlignment="1">
      <alignment horizontal="left" vertical="top"/>
    </xf>
    <xf numFmtId="0" fontId="5" fillId="4" borderId="13" xfId="0" applyFont="1" applyFill="1" applyBorder="1" applyAlignment="1">
      <alignment horizontal="left" vertical="top" wrapText="1"/>
    </xf>
    <xf numFmtId="0" fontId="3" fillId="4" borderId="10" xfId="0" applyFont="1" applyFill="1" applyBorder="1" applyAlignment="1">
      <alignment horizontal="left" vertical="top" wrapText="1"/>
    </xf>
    <xf numFmtId="0" fontId="3" fillId="4" borderId="13" xfId="0" applyFont="1" applyFill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3" fillId="2" borderId="15" xfId="0" applyFont="1" applyFill="1" applyBorder="1" applyAlignment="1">
      <alignment horizontal="left" vertical="top" wrapText="1"/>
    </xf>
    <xf numFmtId="4" fontId="3" fillId="2" borderId="16" xfId="0" applyNumberFormat="1" applyFont="1" applyFill="1" applyBorder="1" applyAlignment="1">
      <alignment horizontal="right" vertical="top"/>
    </xf>
    <xf numFmtId="164" fontId="3" fillId="2" borderId="16" xfId="0" applyNumberFormat="1" applyFont="1" applyFill="1" applyBorder="1" applyAlignment="1">
      <alignment horizontal="center" vertical="top" wrapText="1"/>
    </xf>
    <xf numFmtId="0" fontId="3" fillId="2" borderId="16" xfId="0" applyFont="1" applyFill="1" applyBorder="1" applyAlignment="1">
      <alignment horizontal="center" vertical="top" wrapText="1"/>
    </xf>
    <xf numFmtId="0" fontId="3" fillId="2" borderId="14" xfId="0" applyFont="1" applyFill="1" applyBorder="1" applyAlignment="1">
      <alignment horizontal="left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ST%20CONTAS%20JAN%20A%20DEZ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Z_21"/>
      <sheetName val="JAN_22"/>
      <sheetName val="FEV_22"/>
      <sheetName val="MAR_22"/>
      <sheetName val="ABR_22"/>
      <sheetName val="MAI_22"/>
      <sheetName val="JUN_22"/>
      <sheetName val="JUL_22"/>
      <sheetName val="AGO_22"/>
      <sheetName val="SET_22"/>
      <sheetName val="OUT_22"/>
      <sheetName val="NOV_22"/>
      <sheetName val="DEZ_22"/>
    </sheetNames>
    <sheetDataSet>
      <sheetData sheetId="0"/>
      <sheetData sheetId="1"/>
      <sheetData sheetId="2"/>
      <sheetData sheetId="3"/>
      <sheetData sheetId="4"/>
      <sheetData sheetId="5">
        <row r="182">
          <cell r="B182">
            <v>24341.895736213541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9B04C-DA3C-4A79-865E-37774E1EC0EE}">
  <dimension ref="A1:I171"/>
  <sheetViews>
    <sheetView tabSelected="1" zoomScaleNormal="100" workbookViewId="0">
      <selection activeCell="E27" sqref="E27"/>
    </sheetView>
  </sheetViews>
  <sheetFormatPr defaultColWidth="8.6640625" defaultRowHeight="13.8" x14ac:dyDescent="0.3"/>
  <cols>
    <col min="1" max="1" width="53.6640625" style="1" bestFit="1" customWidth="1"/>
    <col min="2" max="2" width="13.6640625" style="2" bestFit="1" customWidth="1"/>
    <col min="3" max="3" width="13" style="3" customWidth="1"/>
    <col min="4" max="4" width="15.6640625" style="72" customWidth="1"/>
    <col min="5" max="5" width="63.88671875" style="4" customWidth="1"/>
    <col min="6" max="6" width="8.6640625" style="1"/>
    <col min="7" max="7" width="21.44140625" style="1" customWidth="1"/>
    <col min="8" max="8" width="10" style="1" customWidth="1"/>
    <col min="9" max="9" width="16" style="5" customWidth="1"/>
    <col min="10" max="16384" width="8.6640625" style="1"/>
  </cols>
  <sheetData>
    <row r="1" spans="1:7" ht="13.95" customHeight="1" x14ac:dyDescent="0.3">
      <c r="A1" s="6" t="s">
        <v>0</v>
      </c>
      <c r="B1" s="7"/>
      <c r="C1" s="8"/>
      <c r="D1" s="9"/>
      <c r="E1" s="10"/>
      <c r="G1" s="11"/>
    </row>
    <row r="2" spans="1:7" ht="13.95" customHeight="1" x14ac:dyDescent="0.3">
      <c r="A2" s="12" t="s">
        <v>1</v>
      </c>
      <c r="D2" s="4"/>
      <c r="E2" s="13"/>
      <c r="G2" s="11"/>
    </row>
    <row r="3" spans="1:7" ht="13.95" customHeight="1" x14ac:dyDescent="0.3">
      <c r="A3" s="12"/>
      <c r="D3" s="4"/>
      <c r="E3" s="13"/>
      <c r="G3" s="11"/>
    </row>
    <row r="4" spans="1:7" ht="13.95" customHeight="1" x14ac:dyDescent="0.3">
      <c r="A4" s="14" t="s">
        <v>2</v>
      </c>
      <c r="B4" s="15"/>
      <c r="C4" s="15"/>
      <c r="D4" s="15"/>
      <c r="E4" s="16"/>
      <c r="G4" s="11"/>
    </row>
    <row r="5" spans="1:7" ht="13.95" customHeight="1" thickBot="1" x14ac:dyDescent="0.35">
      <c r="A5" s="12"/>
      <c r="B5" s="76"/>
      <c r="C5" s="77"/>
      <c r="D5" s="78"/>
      <c r="E5" s="13"/>
      <c r="G5" s="11"/>
    </row>
    <row r="6" spans="1:7" ht="13.95" customHeight="1" x14ac:dyDescent="0.3">
      <c r="A6" s="108" t="s">
        <v>3</v>
      </c>
      <c r="B6" s="109" t="s">
        <v>4</v>
      </c>
      <c r="C6" s="110" t="s">
        <v>5</v>
      </c>
      <c r="D6" s="111" t="s">
        <v>6</v>
      </c>
      <c r="E6" s="112" t="s">
        <v>7</v>
      </c>
      <c r="G6" s="11"/>
    </row>
    <row r="7" spans="1:7" ht="13.95" customHeight="1" x14ac:dyDescent="0.3">
      <c r="A7" s="113" t="s">
        <v>8</v>
      </c>
      <c r="B7" s="85">
        <f>SUM(B8,B16,B23)</f>
        <v>414474.36</v>
      </c>
      <c r="C7" s="84"/>
      <c r="D7" s="83"/>
      <c r="E7" s="114"/>
      <c r="G7" s="11"/>
    </row>
    <row r="8" spans="1:7" ht="13.95" customHeight="1" x14ac:dyDescent="0.3">
      <c r="A8" s="115" t="s">
        <v>9</v>
      </c>
      <c r="B8" s="86">
        <f>SUM(B9:B15)</f>
        <v>130601.34</v>
      </c>
      <c r="C8" s="87"/>
      <c r="D8" s="88"/>
      <c r="E8" s="116"/>
      <c r="G8" s="11"/>
    </row>
    <row r="9" spans="1:7" ht="13.95" customHeight="1" x14ac:dyDescent="0.3">
      <c r="A9" s="117" t="s">
        <v>10</v>
      </c>
      <c r="B9" s="89">
        <v>3128.21</v>
      </c>
      <c r="C9" s="30">
        <v>44720</v>
      </c>
      <c r="D9" s="31" t="s">
        <v>11</v>
      </c>
      <c r="E9" s="118" t="s">
        <v>12</v>
      </c>
      <c r="G9" s="11"/>
    </row>
    <row r="10" spans="1:7" ht="13.95" customHeight="1" x14ac:dyDescent="0.3">
      <c r="A10" s="117" t="s">
        <v>13</v>
      </c>
      <c r="B10" s="89">
        <v>116887.43</v>
      </c>
      <c r="C10" s="30">
        <v>44729</v>
      </c>
      <c r="D10" s="31"/>
      <c r="E10" s="118"/>
      <c r="G10" s="11"/>
    </row>
    <row r="11" spans="1:7" ht="13.95" customHeight="1" x14ac:dyDescent="0.3">
      <c r="A11" s="117" t="s">
        <v>14</v>
      </c>
      <c r="B11" s="89">
        <v>2391.56</v>
      </c>
      <c r="C11" s="30">
        <v>44729</v>
      </c>
      <c r="D11" s="31" t="s">
        <v>11</v>
      </c>
      <c r="E11" s="118" t="s">
        <v>12</v>
      </c>
      <c r="G11" s="11"/>
    </row>
    <row r="12" spans="1:7" ht="13.95" customHeight="1" x14ac:dyDescent="0.3">
      <c r="A12" s="117" t="s">
        <v>10</v>
      </c>
      <c r="B12" s="89">
        <v>3376.31</v>
      </c>
      <c r="C12" s="30">
        <v>44740</v>
      </c>
      <c r="D12" s="31" t="s">
        <v>11</v>
      </c>
      <c r="E12" s="118" t="s">
        <v>15</v>
      </c>
      <c r="G12" s="11"/>
    </row>
    <row r="13" spans="1:7" ht="13.95" customHeight="1" x14ac:dyDescent="0.3">
      <c r="A13" s="117" t="s">
        <v>10</v>
      </c>
      <c r="B13" s="89">
        <v>2026.49</v>
      </c>
      <c r="C13" s="30">
        <v>44740</v>
      </c>
      <c r="D13" s="31" t="s">
        <v>11</v>
      </c>
      <c r="E13" s="118" t="s">
        <v>16</v>
      </c>
      <c r="G13" s="11"/>
    </row>
    <row r="14" spans="1:7" ht="13.95" customHeight="1" x14ac:dyDescent="0.3">
      <c r="A14" s="117" t="s">
        <v>10</v>
      </c>
      <c r="B14" s="89">
        <v>2791.34</v>
      </c>
      <c r="C14" s="30">
        <v>44740</v>
      </c>
      <c r="D14" s="31" t="s">
        <v>11</v>
      </c>
      <c r="E14" s="118" t="s">
        <v>17</v>
      </c>
      <c r="G14" s="11"/>
    </row>
    <row r="15" spans="1:7" ht="13.95" customHeight="1" x14ac:dyDescent="0.3">
      <c r="A15" s="117"/>
      <c r="B15" s="90"/>
      <c r="C15" s="30"/>
      <c r="D15" s="31"/>
      <c r="E15" s="118"/>
      <c r="G15" s="11"/>
    </row>
    <row r="16" spans="1:7" ht="13.95" customHeight="1" x14ac:dyDescent="0.3">
      <c r="A16" s="119" t="s">
        <v>18</v>
      </c>
      <c r="B16" s="86">
        <f>SUM(B17:B22)</f>
        <v>223718.13</v>
      </c>
      <c r="C16" s="91"/>
      <c r="D16" s="92"/>
      <c r="E16" s="120"/>
      <c r="G16" s="11"/>
    </row>
    <row r="17" spans="1:7" ht="13.95" customHeight="1" x14ac:dyDescent="0.3">
      <c r="A17" s="57" t="s">
        <v>19</v>
      </c>
      <c r="B17" s="22">
        <v>10617.58</v>
      </c>
      <c r="C17" s="48">
        <v>44722</v>
      </c>
      <c r="D17" s="58" t="s">
        <v>11</v>
      </c>
      <c r="E17" s="49" t="s">
        <v>20</v>
      </c>
      <c r="G17" s="11"/>
    </row>
    <row r="18" spans="1:7" ht="13.95" customHeight="1" x14ac:dyDescent="0.3">
      <c r="A18" s="57" t="s">
        <v>21</v>
      </c>
      <c r="B18" s="22">
        <v>3360</v>
      </c>
      <c r="C18" s="48">
        <v>44726</v>
      </c>
      <c r="D18" s="58" t="s">
        <v>11</v>
      </c>
      <c r="E18" s="49" t="s">
        <v>22</v>
      </c>
      <c r="G18" s="11"/>
    </row>
    <row r="19" spans="1:7" ht="13.95" customHeight="1" x14ac:dyDescent="0.3">
      <c r="A19" s="57" t="s">
        <v>23</v>
      </c>
      <c r="B19" s="22">
        <v>4409.55</v>
      </c>
      <c r="C19" s="48">
        <v>44732</v>
      </c>
      <c r="D19" s="58" t="s">
        <v>24</v>
      </c>
      <c r="E19" s="49" t="s">
        <v>25</v>
      </c>
      <c r="G19" s="11"/>
    </row>
    <row r="20" spans="1:7" ht="13.95" customHeight="1" x14ac:dyDescent="0.3">
      <c r="A20" s="17" t="s">
        <v>26</v>
      </c>
      <c r="B20" s="22">
        <v>5331</v>
      </c>
      <c r="C20" s="48">
        <v>44740</v>
      </c>
      <c r="D20" s="58" t="s">
        <v>11</v>
      </c>
      <c r="E20" s="49" t="s">
        <v>27</v>
      </c>
      <c r="G20" s="11"/>
    </row>
    <row r="21" spans="1:7" ht="13.95" customHeight="1" x14ac:dyDescent="0.3">
      <c r="A21" s="17" t="s">
        <v>28</v>
      </c>
      <c r="B21" s="22">
        <v>200000</v>
      </c>
      <c r="C21" s="48">
        <v>44741</v>
      </c>
      <c r="D21" s="58" t="s">
        <v>11</v>
      </c>
      <c r="E21" s="49" t="s">
        <v>171</v>
      </c>
      <c r="G21" s="11"/>
    </row>
    <row r="22" spans="1:7" ht="13.95" customHeight="1" x14ac:dyDescent="0.3">
      <c r="A22" s="17"/>
      <c r="B22" s="22"/>
      <c r="C22" s="48"/>
      <c r="D22" s="58"/>
      <c r="E22" s="49"/>
      <c r="G22" s="11"/>
    </row>
    <row r="23" spans="1:7" ht="13.95" customHeight="1" x14ac:dyDescent="0.3">
      <c r="A23" s="119" t="s">
        <v>29</v>
      </c>
      <c r="B23" s="86">
        <f>SUM(B24:B28)</f>
        <v>60154.89</v>
      </c>
      <c r="C23" s="91"/>
      <c r="D23" s="92"/>
      <c r="E23" s="120"/>
      <c r="G23" s="11"/>
    </row>
    <row r="24" spans="1:7" ht="13.95" customHeight="1" x14ac:dyDescent="0.3">
      <c r="A24" s="17" t="s">
        <v>30</v>
      </c>
      <c r="B24" s="93">
        <v>10783.44</v>
      </c>
      <c r="C24" s="48">
        <v>44719</v>
      </c>
      <c r="D24" s="58" t="s">
        <v>31</v>
      </c>
      <c r="E24" s="121"/>
      <c r="G24" s="11"/>
    </row>
    <row r="25" spans="1:7" ht="13.95" customHeight="1" x14ac:dyDescent="0.3">
      <c r="A25" s="17" t="s">
        <v>32</v>
      </c>
      <c r="B25" s="93">
        <v>45162.66</v>
      </c>
      <c r="C25" s="48">
        <v>44732</v>
      </c>
      <c r="D25" s="58" t="s">
        <v>31</v>
      </c>
      <c r="E25" s="121"/>
      <c r="G25" s="11"/>
    </row>
    <row r="26" spans="1:7" ht="13.95" customHeight="1" x14ac:dyDescent="0.3">
      <c r="A26" s="17" t="s">
        <v>33</v>
      </c>
      <c r="B26" s="93">
        <v>2870.34</v>
      </c>
      <c r="C26" s="48">
        <v>44732</v>
      </c>
      <c r="D26" s="58" t="s">
        <v>31</v>
      </c>
      <c r="E26" s="121"/>
      <c r="G26" s="11"/>
    </row>
    <row r="27" spans="1:7" ht="13.95" customHeight="1" x14ac:dyDescent="0.3">
      <c r="A27" s="17" t="s">
        <v>34</v>
      </c>
      <c r="B27" s="93">
        <v>1338.45</v>
      </c>
      <c r="C27" s="48">
        <v>44736</v>
      </c>
      <c r="D27" s="58" t="s">
        <v>31</v>
      </c>
      <c r="E27" s="121"/>
      <c r="G27" s="11"/>
    </row>
    <row r="28" spans="1:7" ht="13.95" customHeight="1" x14ac:dyDescent="0.3">
      <c r="A28" s="17"/>
      <c r="B28" s="22"/>
      <c r="C28" s="30"/>
      <c r="D28" s="31"/>
      <c r="E28" s="118"/>
      <c r="G28" s="11"/>
    </row>
    <row r="29" spans="1:7" ht="13.95" customHeight="1" x14ac:dyDescent="0.3">
      <c r="A29" s="122" t="s">
        <v>35</v>
      </c>
      <c r="B29" s="85">
        <f>SUM(B30,B37,B43)</f>
        <v>29381.800000000003</v>
      </c>
      <c r="C29" s="94"/>
      <c r="D29" s="95"/>
      <c r="E29" s="123"/>
      <c r="G29" s="11"/>
    </row>
    <row r="30" spans="1:7" ht="13.95" customHeight="1" x14ac:dyDescent="0.3">
      <c r="A30" s="115" t="s">
        <v>36</v>
      </c>
      <c r="B30" s="86">
        <f>SUM(B31:B36)</f>
        <v>21448.190000000002</v>
      </c>
      <c r="C30" s="87"/>
      <c r="D30" s="88"/>
      <c r="E30" s="116"/>
      <c r="G30" s="11"/>
    </row>
    <row r="31" spans="1:7" ht="13.95" customHeight="1" x14ac:dyDescent="0.3">
      <c r="A31" s="38" t="s">
        <v>37</v>
      </c>
      <c r="B31" s="22">
        <v>4172.2</v>
      </c>
      <c r="C31" s="19">
        <v>44715</v>
      </c>
      <c r="D31" s="18" t="s">
        <v>38</v>
      </c>
      <c r="E31" s="21" t="s">
        <v>39</v>
      </c>
      <c r="G31" s="11"/>
    </row>
    <row r="32" spans="1:7" ht="13.95" customHeight="1" x14ac:dyDescent="0.3">
      <c r="A32" s="38" t="s">
        <v>40</v>
      </c>
      <c r="B32" s="22">
        <v>5400</v>
      </c>
      <c r="C32" s="19">
        <v>44715</v>
      </c>
      <c r="D32" s="18" t="s">
        <v>24</v>
      </c>
      <c r="E32" s="21" t="s">
        <v>41</v>
      </c>
      <c r="G32" s="11"/>
    </row>
    <row r="33" spans="1:7" ht="13.95" customHeight="1" x14ac:dyDescent="0.3">
      <c r="A33" s="38" t="s">
        <v>42</v>
      </c>
      <c r="B33" s="22">
        <v>2503.19</v>
      </c>
      <c r="C33" s="19">
        <v>44715</v>
      </c>
      <c r="D33" s="18" t="s">
        <v>24</v>
      </c>
      <c r="E33" s="21" t="s">
        <v>43</v>
      </c>
      <c r="G33" s="11"/>
    </row>
    <row r="34" spans="1:7" ht="13.95" customHeight="1" x14ac:dyDescent="0.3">
      <c r="A34" s="38" t="s">
        <v>44</v>
      </c>
      <c r="B34" s="22">
        <v>3891.8</v>
      </c>
      <c r="C34" s="19">
        <v>44718</v>
      </c>
      <c r="D34" s="20" t="s">
        <v>38</v>
      </c>
      <c r="E34" s="21" t="s">
        <v>45</v>
      </c>
      <c r="G34" s="11"/>
    </row>
    <row r="35" spans="1:7" ht="13.95" customHeight="1" x14ac:dyDescent="0.3">
      <c r="A35" s="38" t="s">
        <v>37</v>
      </c>
      <c r="B35" s="22">
        <v>5481</v>
      </c>
      <c r="C35" s="19">
        <v>44739</v>
      </c>
      <c r="D35" s="18" t="s">
        <v>38</v>
      </c>
      <c r="E35" s="21" t="s">
        <v>46</v>
      </c>
      <c r="G35" s="11"/>
    </row>
    <row r="36" spans="1:7" ht="13.95" customHeight="1" x14ac:dyDescent="0.3">
      <c r="A36" s="38"/>
      <c r="B36" s="22"/>
      <c r="C36" s="19"/>
      <c r="D36" s="18"/>
      <c r="E36" s="21"/>
      <c r="G36" s="11"/>
    </row>
    <row r="37" spans="1:7" ht="13.95" customHeight="1" x14ac:dyDescent="0.3">
      <c r="A37" s="115" t="s">
        <v>47</v>
      </c>
      <c r="B37" s="86">
        <f>SUM(B38:B42)</f>
        <v>7933.61</v>
      </c>
      <c r="C37" s="87"/>
      <c r="D37" s="88"/>
      <c r="E37" s="116"/>
      <c r="G37" s="11"/>
    </row>
    <row r="38" spans="1:7" ht="13.95" customHeight="1" x14ac:dyDescent="0.3">
      <c r="A38" s="38" t="s">
        <v>48</v>
      </c>
      <c r="B38" s="22">
        <v>898.6</v>
      </c>
      <c r="C38" s="24">
        <v>44715</v>
      </c>
      <c r="D38" s="25" t="s">
        <v>38</v>
      </c>
      <c r="E38" s="26" t="s">
        <v>49</v>
      </c>
      <c r="G38" s="11"/>
    </row>
    <row r="39" spans="1:7" ht="13.95" customHeight="1" x14ac:dyDescent="0.3">
      <c r="A39" s="38" t="s">
        <v>50</v>
      </c>
      <c r="B39" s="22">
        <v>3430.64</v>
      </c>
      <c r="C39" s="24">
        <v>44715</v>
      </c>
      <c r="D39" s="25" t="s">
        <v>24</v>
      </c>
      <c r="E39" s="26" t="s">
        <v>51</v>
      </c>
      <c r="G39" s="11"/>
    </row>
    <row r="40" spans="1:7" ht="13.95" customHeight="1" x14ac:dyDescent="0.3">
      <c r="A40" s="38" t="s">
        <v>52</v>
      </c>
      <c r="B40" s="22">
        <v>2479.37</v>
      </c>
      <c r="C40" s="24">
        <v>44718</v>
      </c>
      <c r="D40" s="25" t="s">
        <v>38</v>
      </c>
      <c r="E40" s="26" t="s">
        <v>53</v>
      </c>
      <c r="G40" s="11"/>
    </row>
    <row r="41" spans="1:7" ht="13.95" customHeight="1" x14ac:dyDescent="0.3">
      <c r="A41" s="23" t="s">
        <v>54</v>
      </c>
      <c r="B41" s="22">
        <v>1125</v>
      </c>
      <c r="C41" s="24">
        <v>44733</v>
      </c>
      <c r="D41" s="25" t="s">
        <v>24</v>
      </c>
      <c r="E41" s="26" t="s">
        <v>55</v>
      </c>
      <c r="G41" s="11"/>
    </row>
    <row r="42" spans="1:7" ht="13.95" customHeight="1" x14ac:dyDescent="0.3">
      <c r="A42" s="38"/>
      <c r="B42" s="22"/>
      <c r="C42" s="24"/>
      <c r="D42" s="46"/>
      <c r="E42" s="26"/>
      <c r="G42" s="11"/>
    </row>
    <row r="43" spans="1:7" ht="13.95" customHeight="1" x14ac:dyDescent="0.3">
      <c r="A43" s="115" t="s">
        <v>56</v>
      </c>
      <c r="B43" s="86">
        <f>SUM(B44:B45)</f>
        <v>0</v>
      </c>
      <c r="C43" s="87"/>
      <c r="D43" s="88"/>
      <c r="E43" s="116"/>
      <c r="G43" s="11"/>
    </row>
    <row r="44" spans="1:7" ht="13.95" customHeight="1" x14ac:dyDescent="0.3">
      <c r="A44" s="38"/>
      <c r="B44" s="22"/>
      <c r="C44" s="24"/>
      <c r="D44" s="25"/>
      <c r="E44" s="26"/>
      <c r="G44" s="11"/>
    </row>
    <row r="45" spans="1:7" ht="13.95" customHeight="1" x14ac:dyDescent="0.3">
      <c r="A45" s="27"/>
      <c r="B45" s="28"/>
      <c r="C45" s="19"/>
      <c r="D45" s="18"/>
      <c r="E45" s="21"/>
      <c r="G45" s="11"/>
    </row>
    <row r="46" spans="1:7" ht="13.95" customHeight="1" x14ac:dyDescent="0.3">
      <c r="A46" s="113" t="s">
        <v>57</v>
      </c>
      <c r="B46" s="85">
        <f>SUM(B47,B50,B56,B61,,B65,B68,B77,B81)</f>
        <v>33896</v>
      </c>
      <c r="C46" s="84"/>
      <c r="D46" s="83"/>
      <c r="E46" s="114"/>
      <c r="G46" s="11"/>
    </row>
    <row r="47" spans="1:7" ht="13.95" customHeight="1" x14ac:dyDescent="0.3">
      <c r="A47" s="115" t="s">
        <v>58</v>
      </c>
      <c r="B47" s="86">
        <f>SUM(B48:B49)</f>
        <v>1573.64</v>
      </c>
      <c r="C47" s="87"/>
      <c r="D47" s="88"/>
      <c r="E47" s="116"/>
      <c r="G47" s="11"/>
    </row>
    <row r="48" spans="1:7" ht="13.95" customHeight="1" x14ac:dyDescent="0.3">
      <c r="A48" s="23" t="s">
        <v>59</v>
      </c>
      <c r="B48" s="22">
        <v>1573.64</v>
      </c>
      <c r="C48" s="24">
        <v>44719</v>
      </c>
      <c r="D48" s="24" t="s">
        <v>11</v>
      </c>
      <c r="E48" s="26" t="s">
        <v>60</v>
      </c>
      <c r="G48" s="11"/>
    </row>
    <row r="49" spans="1:7" ht="13.95" customHeight="1" x14ac:dyDescent="0.3">
      <c r="A49" s="23"/>
      <c r="B49" s="28"/>
      <c r="C49" s="19"/>
      <c r="D49" s="18"/>
      <c r="E49" s="21"/>
      <c r="G49" s="11"/>
    </row>
    <row r="50" spans="1:7" ht="13.95" customHeight="1" x14ac:dyDescent="0.3">
      <c r="A50" s="115" t="s">
        <v>61</v>
      </c>
      <c r="B50" s="86">
        <f>SUM(B51:B55)</f>
        <v>7396.86</v>
      </c>
      <c r="C50" s="87"/>
      <c r="D50" s="88"/>
      <c r="E50" s="116"/>
      <c r="G50" s="11"/>
    </row>
    <row r="51" spans="1:7" ht="13.95" customHeight="1" x14ac:dyDescent="0.3">
      <c r="A51" s="23" t="s">
        <v>62</v>
      </c>
      <c r="B51" s="22">
        <v>1731.25</v>
      </c>
      <c r="C51" s="24">
        <v>44715</v>
      </c>
      <c r="D51" s="24" t="s">
        <v>11</v>
      </c>
      <c r="E51" s="26" t="s">
        <v>63</v>
      </c>
      <c r="G51" s="11"/>
    </row>
    <row r="52" spans="1:7" ht="13.95" customHeight="1" x14ac:dyDescent="0.3">
      <c r="A52" s="23" t="s">
        <v>62</v>
      </c>
      <c r="B52" s="22">
        <v>1213.99</v>
      </c>
      <c r="C52" s="24">
        <v>44718</v>
      </c>
      <c r="D52" s="24" t="s">
        <v>11</v>
      </c>
      <c r="E52" s="26" t="s">
        <v>64</v>
      </c>
      <c r="G52" s="11"/>
    </row>
    <row r="53" spans="1:7" ht="13.95" customHeight="1" x14ac:dyDescent="0.3">
      <c r="A53" s="23" t="s">
        <v>65</v>
      </c>
      <c r="B53" s="22">
        <v>1467.07</v>
      </c>
      <c r="C53" s="24">
        <v>44719</v>
      </c>
      <c r="D53" s="24" t="s">
        <v>11</v>
      </c>
      <c r="E53" s="26" t="s">
        <v>66</v>
      </c>
      <c r="G53" s="11"/>
    </row>
    <row r="54" spans="1:7" ht="13.95" customHeight="1" x14ac:dyDescent="0.3">
      <c r="A54" s="23" t="s">
        <v>65</v>
      </c>
      <c r="B54" s="22">
        <v>2984.55</v>
      </c>
      <c r="C54" s="24">
        <v>44733</v>
      </c>
      <c r="D54" s="24" t="s">
        <v>11</v>
      </c>
      <c r="E54" s="26" t="s">
        <v>67</v>
      </c>
      <c r="G54" s="11"/>
    </row>
    <row r="55" spans="1:7" ht="13.95" customHeight="1" x14ac:dyDescent="0.3">
      <c r="A55" s="23"/>
      <c r="B55" s="96"/>
      <c r="C55" s="97"/>
      <c r="D55" s="97"/>
      <c r="E55" s="124"/>
      <c r="G55" s="11"/>
    </row>
    <row r="56" spans="1:7" ht="13.95" customHeight="1" x14ac:dyDescent="0.3">
      <c r="A56" s="115" t="s">
        <v>68</v>
      </c>
      <c r="B56" s="86">
        <f>SUM(B57:B60)</f>
        <v>1365.5</v>
      </c>
      <c r="C56" s="87"/>
      <c r="D56" s="88"/>
      <c r="E56" s="116"/>
      <c r="G56" s="11"/>
    </row>
    <row r="57" spans="1:7" ht="13.95" customHeight="1" x14ac:dyDescent="0.3">
      <c r="A57" s="23" t="s">
        <v>69</v>
      </c>
      <c r="B57" s="22">
        <v>467.5</v>
      </c>
      <c r="C57" s="24">
        <v>44721</v>
      </c>
      <c r="D57" s="25" t="s">
        <v>38</v>
      </c>
      <c r="E57" s="26" t="s">
        <v>70</v>
      </c>
      <c r="G57" s="11"/>
    </row>
    <row r="58" spans="1:7" ht="13.95" customHeight="1" x14ac:dyDescent="0.3">
      <c r="A58" s="23" t="s">
        <v>71</v>
      </c>
      <c r="B58" s="22">
        <v>343</v>
      </c>
      <c r="C58" s="24">
        <v>44722</v>
      </c>
      <c r="D58" s="25" t="s">
        <v>11</v>
      </c>
      <c r="E58" s="26" t="s">
        <v>72</v>
      </c>
      <c r="G58" s="11"/>
    </row>
    <row r="59" spans="1:7" ht="13.95" customHeight="1" x14ac:dyDescent="0.3">
      <c r="A59" s="23" t="s">
        <v>69</v>
      </c>
      <c r="B59" s="22">
        <v>555</v>
      </c>
      <c r="C59" s="24">
        <v>44736</v>
      </c>
      <c r="D59" s="25" t="s">
        <v>11</v>
      </c>
      <c r="E59" s="26" t="s">
        <v>73</v>
      </c>
      <c r="G59" s="11"/>
    </row>
    <row r="60" spans="1:7" ht="13.95" customHeight="1" x14ac:dyDescent="0.3">
      <c r="A60" s="27"/>
      <c r="B60" s="29"/>
      <c r="C60" s="30"/>
      <c r="D60" s="31"/>
      <c r="E60" s="118"/>
      <c r="G60" s="11"/>
    </row>
    <row r="61" spans="1:7" ht="13.95" customHeight="1" x14ac:dyDescent="0.3">
      <c r="A61" s="115" t="s">
        <v>74</v>
      </c>
      <c r="B61" s="86">
        <f>SUM(B62:B64)</f>
        <v>0</v>
      </c>
      <c r="C61" s="87"/>
      <c r="D61" s="88"/>
      <c r="E61" s="116"/>
      <c r="G61" s="11"/>
    </row>
    <row r="62" spans="1:7" ht="13.95" customHeight="1" x14ac:dyDescent="0.3">
      <c r="A62" s="38"/>
      <c r="B62" s="36"/>
      <c r="C62" s="30"/>
      <c r="D62" s="31"/>
      <c r="E62" s="118"/>
      <c r="G62" s="11"/>
    </row>
    <row r="63" spans="1:7" ht="13.95" customHeight="1" x14ac:dyDescent="0.3">
      <c r="A63" s="38"/>
      <c r="B63" s="36"/>
      <c r="C63" s="30"/>
      <c r="D63" s="31"/>
      <c r="E63" s="118"/>
      <c r="G63" s="11"/>
    </row>
    <row r="64" spans="1:7" ht="13.95" customHeight="1" x14ac:dyDescent="0.3">
      <c r="A64" s="27"/>
      <c r="B64" s="29"/>
      <c r="C64" s="30"/>
      <c r="D64" s="31"/>
      <c r="E64" s="118"/>
      <c r="G64" s="11"/>
    </row>
    <row r="65" spans="1:7" ht="13.95" customHeight="1" x14ac:dyDescent="0.3">
      <c r="A65" s="115" t="s">
        <v>75</v>
      </c>
      <c r="B65" s="86">
        <f>SUM(B66:B67)</f>
        <v>0</v>
      </c>
      <c r="C65" s="87"/>
      <c r="D65" s="88"/>
      <c r="E65" s="116"/>
      <c r="G65" s="11"/>
    </row>
    <row r="66" spans="1:7" ht="13.95" customHeight="1" x14ac:dyDescent="0.3">
      <c r="A66" s="38"/>
      <c r="B66" s="36"/>
      <c r="C66" s="30"/>
      <c r="D66" s="31"/>
      <c r="E66" s="118"/>
      <c r="G66" s="11"/>
    </row>
    <row r="67" spans="1:7" ht="13.95" customHeight="1" x14ac:dyDescent="0.3">
      <c r="A67" s="32"/>
      <c r="B67" s="33"/>
      <c r="C67" s="34"/>
      <c r="D67" s="35"/>
      <c r="E67" s="125"/>
      <c r="G67" s="11"/>
    </row>
    <row r="68" spans="1:7" ht="13.95" customHeight="1" x14ac:dyDescent="0.3">
      <c r="A68" s="115" t="s">
        <v>76</v>
      </c>
      <c r="B68" s="86">
        <f>SUM(B69:B76)</f>
        <v>23050</v>
      </c>
      <c r="C68" s="87"/>
      <c r="D68" s="88"/>
      <c r="E68" s="116"/>
      <c r="G68" s="11"/>
    </row>
    <row r="69" spans="1:7" ht="13.95" customHeight="1" x14ac:dyDescent="0.3">
      <c r="A69" s="27" t="s">
        <v>77</v>
      </c>
      <c r="B69" s="36">
        <v>3950</v>
      </c>
      <c r="C69" s="24">
        <v>44715</v>
      </c>
      <c r="D69" s="25" t="s">
        <v>38</v>
      </c>
      <c r="E69" s="37" t="s">
        <v>78</v>
      </c>
      <c r="G69" s="11"/>
    </row>
    <row r="70" spans="1:7" ht="13.95" customHeight="1" x14ac:dyDescent="0.3">
      <c r="A70" s="27" t="s">
        <v>77</v>
      </c>
      <c r="B70" s="36">
        <v>5050</v>
      </c>
      <c r="C70" s="24">
        <v>44720</v>
      </c>
      <c r="D70" s="25" t="s">
        <v>38</v>
      </c>
      <c r="E70" s="37" t="s">
        <v>79</v>
      </c>
      <c r="G70" s="11"/>
    </row>
    <row r="71" spans="1:7" ht="13.95" customHeight="1" x14ac:dyDescent="0.3">
      <c r="A71" s="27" t="s">
        <v>77</v>
      </c>
      <c r="B71" s="36">
        <v>1050</v>
      </c>
      <c r="C71" s="24">
        <v>44722</v>
      </c>
      <c r="D71" s="25" t="s">
        <v>38</v>
      </c>
      <c r="E71" s="37" t="s">
        <v>80</v>
      </c>
      <c r="G71" s="11"/>
    </row>
    <row r="72" spans="1:7" ht="13.95" customHeight="1" x14ac:dyDescent="0.3">
      <c r="A72" s="27" t="s">
        <v>77</v>
      </c>
      <c r="B72" s="36">
        <v>1550</v>
      </c>
      <c r="C72" s="24">
        <v>44726</v>
      </c>
      <c r="D72" s="25" t="s">
        <v>11</v>
      </c>
      <c r="E72" s="37" t="s">
        <v>81</v>
      </c>
      <c r="G72" s="11"/>
    </row>
    <row r="73" spans="1:7" ht="13.95" customHeight="1" x14ac:dyDescent="0.3">
      <c r="A73" s="27" t="s">
        <v>77</v>
      </c>
      <c r="B73" s="36">
        <v>4350</v>
      </c>
      <c r="C73" s="24">
        <v>44733</v>
      </c>
      <c r="D73" s="25" t="s">
        <v>38</v>
      </c>
      <c r="E73" s="37" t="s">
        <v>82</v>
      </c>
      <c r="G73" s="11"/>
    </row>
    <row r="74" spans="1:7" ht="13.95" customHeight="1" x14ac:dyDescent="0.3">
      <c r="A74" s="27" t="s">
        <v>77</v>
      </c>
      <c r="B74" s="36">
        <v>4050</v>
      </c>
      <c r="C74" s="24">
        <v>44739</v>
      </c>
      <c r="D74" s="25" t="s">
        <v>38</v>
      </c>
      <c r="E74" s="37" t="s">
        <v>83</v>
      </c>
      <c r="G74" s="11"/>
    </row>
    <row r="75" spans="1:7" ht="13.95" customHeight="1" x14ac:dyDescent="0.3">
      <c r="A75" s="27" t="s">
        <v>77</v>
      </c>
      <c r="B75" s="36">
        <v>3050</v>
      </c>
      <c r="C75" s="24">
        <v>44742</v>
      </c>
      <c r="D75" s="25" t="s">
        <v>38</v>
      </c>
      <c r="E75" s="37" t="s">
        <v>84</v>
      </c>
      <c r="G75" s="11"/>
    </row>
    <row r="76" spans="1:7" ht="13.95" customHeight="1" x14ac:dyDescent="0.3">
      <c r="A76" s="27"/>
      <c r="B76" s="29"/>
      <c r="C76" s="19"/>
      <c r="D76" s="18"/>
      <c r="E76" s="21"/>
      <c r="G76" s="11"/>
    </row>
    <row r="77" spans="1:7" ht="13.95" customHeight="1" x14ac:dyDescent="0.3">
      <c r="A77" s="115" t="s">
        <v>85</v>
      </c>
      <c r="B77" s="86">
        <f>SUM(B78:B80)</f>
        <v>510</v>
      </c>
      <c r="C77" s="87"/>
      <c r="D77" s="88"/>
      <c r="E77" s="116"/>
      <c r="G77" s="11"/>
    </row>
    <row r="78" spans="1:7" ht="13.95" customHeight="1" x14ac:dyDescent="0.3">
      <c r="A78" s="17" t="s">
        <v>86</v>
      </c>
      <c r="B78" s="22">
        <v>395</v>
      </c>
      <c r="C78" s="19">
        <v>44733</v>
      </c>
      <c r="D78" s="25" t="s">
        <v>11</v>
      </c>
      <c r="E78" s="21" t="s">
        <v>87</v>
      </c>
      <c r="G78" s="11"/>
    </row>
    <row r="79" spans="1:7" ht="13.95" customHeight="1" x14ac:dyDescent="0.3">
      <c r="A79" s="17" t="s">
        <v>86</v>
      </c>
      <c r="B79" s="22">
        <v>115</v>
      </c>
      <c r="C79" s="19">
        <v>44733</v>
      </c>
      <c r="D79" s="25" t="s">
        <v>11</v>
      </c>
      <c r="E79" s="21" t="s">
        <v>88</v>
      </c>
      <c r="G79" s="11"/>
    </row>
    <row r="80" spans="1:7" ht="13.95" customHeight="1" x14ac:dyDescent="0.3">
      <c r="A80" s="23"/>
      <c r="B80" s="28"/>
      <c r="C80" s="19"/>
      <c r="D80" s="18"/>
      <c r="E80" s="21"/>
      <c r="G80" s="11"/>
    </row>
    <row r="81" spans="1:7" ht="13.95" customHeight="1" x14ac:dyDescent="0.3">
      <c r="A81" s="115" t="s">
        <v>89</v>
      </c>
      <c r="B81" s="86">
        <f>SUM(B82:B84)</f>
        <v>0</v>
      </c>
      <c r="C81" s="87"/>
      <c r="D81" s="88"/>
      <c r="E81" s="116"/>
      <c r="G81" s="11"/>
    </row>
    <row r="82" spans="1:7" ht="13.95" customHeight="1" x14ac:dyDescent="0.3">
      <c r="A82" s="40"/>
      <c r="B82" s="22"/>
      <c r="C82" s="19"/>
      <c r="D82" s="18"/>
      <c r="E82" s="21"/>
      <c r="G82" s="11"/>
    </row>
    <row r="83" spans="1:7" ht="13.95" customHeight="1" x14ac:dyDescent="0.3">
      <c r="A83" s="40"/>
      <c r="B83" s="22"/>
      <c r="C83" s="19"/>
      <c r="D83" s="18"/>
      <c r="E83" s="21"/>
      <c r="G83" s="11"/>
    </row>
    <row r="84" spans="1:7" ht="13.95" customHeight="1" x14ac:dyDescent="0.3">
      <c r="A84" s="38"/>
      <c r="B84" s="22"/>
      <c r="C84" s="24"/>
      <c r="D84" s="25"/>
      <c r="E84" s="26"/>
      <c r="G84" s="11"/>
    </row>
    <row r="85" spans="1:7" ht="13.95" customHeight="1" x14ac:dyDescent="0.3">
      <c r="A85" s="113" t="s">
        <v>90</v>
      </c>
      <c r="B85" s="85">
        <f>SUM(B86,B90)</f>
        <v>3372.8</v>
      </c>
      <c r="C85" s="84"/>
      <c r="D85" s="83"/>
      <c r="E85" s="114"/>
      <c r="G85" s="11"/>
    </row>
    <row r="86" spans="1:7" ht="13.95" customHeight="1" x14ac:dyDescent="0.3">
      <c r="A86" s="115" t="s">
        <v>91</v>
      </c>
      <c r="B86" s="86">
        <f>SUM(B87:B89)</f>
        <v>472.8</v>
      </c>
      <c r="C86" s="87"/>
      <c r="D86" s="88"/>
      <c r="E86" s="116"/>
      <c r="G86" s="11"/>
    </row>
    <row r="87" spans="1:7" ht="13.95" customHeight="1" x14ac:dyDescent="0.3">
      <c r="A87" s="40" t="s">
        <v>92</v>
      </c>
      <c r="B87" s="22">
        <v>312.8</v>
      </c>
      <c r="C87" s="19">
        <v>44725</v>
      </c>
      <c r="D87" s="24" t="s">
        <v>24</v>
      </c>
      <c r="E87" s="26" t="s">
        <v>93</v>
      </c>
      <c r="G87" s="11"/>
    </row>
    <row r="88" spans="1:7" ht="13.95" customHeight="1" x14ac:dyDescent="0.3">
      <c r="A88" s="17" t="s">
        <v>94</v>
      </c>
      <c r="B88" s="22">
        <v>160</v>
      </c>
      <c r="C88" s="24">
        <v>44733</v>
      </c>
      <c r="D88" s="25" t="s">
        <v>11</v>
      </c>
      <c r="E88" s="26" t="s">
        <v>95</v>
      </c>
      <c r="G88" s="11"/>
    </row>
    <row r="89" spans="1:7" ht="13.95" customHeight="1" x14ac:dyDescent="0.3">
      <c r="A89" s="17"/>
      <c r="B89" s="22"/>
      <c r="C89" s="24"/>
      <c r="D89" s="25"/>
      <c r="E89" s="26"/>
      <c r="G89" s="11"/>
    </row>
    <row r="90" spans="1:7" ht="13.95" customHeight="1" x14ac:dyDescent="0.3">
      <c r="A90" s="115" t="s">
        <v>96</v>
      </c>
      <c r="B90" s="86">
        <f>SUM(B91:B92)</f>
        <v>2900</v>
      </c>
      <c r="C90" s="87"/>
      <c r="D90" s="88"/>
      <c r="E90" s="116"/>
      <c r="G90" s="11"/>
    </row>
    <row r="91" spans="1:7" ht="13.95" customHeight="1" x14ac:dyDescent="0.3">
      <c r="A91" s="40" t="s">
        <v>97</v>
      </c>
      <c r="B91" s="22">
        <v>2900</v>
      </c>
      <c r="C91" s="24">
        <v>44718</v>
      </c>
      <c r="D91" s="25" t="s">
        <v>11</v>
      </c>
      <c r="E91" s="26" t="s">
        <v>98</v>
      </c>
      <c r="G91" s="11"/>
    </row>
    <row r="92" spans="1:7" ht="13.95" customHeight="1" x14ac:dyDescent="0.3">
      <c r="A92" s="38"/>
      <c r="B92" s="22"/>
      <c r="C92" s="24"/>
      <c r="D92" s="25"/>
      <c r="E92" s="26"/>
      <c r="G92" s="11"/>
    </row>
    <row r="93" spans="1:7" ht="13.95" customHeight="1" x14ac:dyDescent="0.3">
      <c r="A93" s="113" t="s">
        <v>99</v>
      </c>
      <c r="B93" s="85">
        <f>SUM(B94,B97,B100,B107)</f>
        <v>31589.08</v>
      </c>
      <c r="C93" s="84"/>
      <c r="D93" s="83"/>
      <c r="E93" s="114"/>
      <c r="G93" s="11"/>
    </row>
    <row r="94" spans="1:7" ht="13.95" customHeight="1" x14ac:dyDescent="0.3">
      <c r="A94" s="115" t="s">
        <v>100</v>
      </c>
      <c r="B94" s="86">
        <f>SUM(B95:B96)</f>
        <v>0</v>
      </c>
      <c r="C94" s="87"/>
      <c r="D94" s="88"/>
      <c r="E94" s="116"/>
      <c r="G94" s="11"/>
    </row>
    <row r="95" spans="1:7" ht="13.95" customHeight="1" x14ac:dyDescent="0.3">
      <c r="A95" s="38"/>
      <c r="B95" s="22"/>
      <c r="C95" s="24"/>
      <c r="D95" s="25"/>
      <c r="E95" s="26"/>
      <c r="G95" s="11"/>
    </row>
    <row r="96" spans="1:7" ht="13.95" customHeight="1" x14ac:dyDescent="0.3">
      <c r="A96" s="38"/>
      <c r="B96" s="39"/>
      <c r="C96" s="24"/>
      <c r="D96" s="25"/>
      <c r="E96" s="26"/>
      <c r="G96" s="11"/>
    </row>
    <row r="97" spans="1:9" ht="13.95" customHeight="1" x14ac:dyDescent="0.3">
      <c r="A97" s="115" t="s">
        <v>101</v>
      </c>
      <c r="B97" s="86">
        <f>SUM(B98:B99)</f>
        <v>0</v>
      </c>
      <c r="C97" s="87"/>
      <c r="D97" s="88"/>
      <c r="E97" s="116"/>
      <c r="G97" s="11"/>
    </row>
    <row r="98" spans="1:9" ht="13.95" customHeight="1" x14ac:dyDescent="0.3">
      <c r="A98" s="38"/>
      <c r="B98" s="22"/>
      <c r="C98" s="24"/>
      <c r="D98" s="25"/>
      <c r="E98" s="26"/>
      <c r="G98" s="11"/>
    </row>
    <row r="99" spans="1:9" ht="13.95" customHeight="1" x14ac:dyDescent="0.3">
      <c r="A99" s="38"/>
      <c r="B99" s="22"/>
      <c r="C99" s="24"/>
      <c r="D99" s="25"/>
      <c r="E99" s="26"/>
      <c r="G99" s="11"/>
    </row>
    <row r="100" spans="1:9" ht="13.95" customHeight="1" x14ac:dyDescent="0.3">
      <c r="A100" s="115" t="s">
        <v>102</v>
      </c>
      <c r="B100" s="86">
        <f>SUM(B101:B106)</f>
        <v>30469.08</v>
      </c>
      <c r="C100" s="87"/>
      <c r="D100" s="88"/>
      <c r="E100" s="116"/>
      <c r="G100" s="11"/>
    </row>
    <row r="101" spans="1:9" ht="13.95" customHeight="1" x14ac:dyDescent="0.3">
      <c r="A101" s="40" t="s">
        <v>103</v>
      </c>
      <c r="B101" s="45">
        <v>1615.08</v>
      </c>
      <c r="C101" s="24">
        <v>44722</v>
      </c>
      <c r="D101" s="98" t="s">
        <v>11</v>
      </c>
      <c r="E101" s="121" t="s">
        <v>104</v>
      </c>
      <c r="G101" s="11"/>
    </row>
    <row r="102" spans="1:9" ht="13.95" customHeight="1" x14ac:dyDescent="0.3">
      <c r="A102" s="40" t="s">
        <v>105</v>
      </c>
      <c r="B102" s="45">
        <v>1764.67</v>
      </c>
      <c r="C102" s="24">
        <v>44732</v>
      </c>
      <c r="D102" s="98" t="s">
        <v>31</v>
      </c>
      <c r="E102" s="121"/>
      <c r="G102" s="11"/>
    </row>
    <row r="103" spans="1:9" ht="13.95" customHeight="1" x14ac:dyDescent="0.3">
      <c r="A103" s="40" t="s">
        <v>106</v>
      </c>
      <c r="B103" s="45">
        <v>24942.66</v>
      </c>
      <c r="C103" s="24">
        <v>44732</v>
      </c>
      <c r="D103" s="98" t="s">
        <v>31</v>
      </c>
      <c r="E103" s="121" t="s">
        <v>107</v>
      </c>
      <c r="G103" s="11"/>
    </row>
    <row r="104" spans="1:9" ht="13.95" customHeight="1" x14ac:dyDescent="0.3">
      <c r="A104" s="40" t="s">
        <v>108</v>
      </c>
      <c r="B104" s="45">
        <v>569.25</v>
      </c>
      <c r="C104" s="24">
        <v>44732</v>
      </c>
      <c r="D104" s="98" t="s">
        <v>31</v>
      </c>
      <c r="E104" s="121"/>
      <c r="G104" s="11"/>
    </row>
    <row r="105" spans="1:9" ht="13.95" customHeight="1" x14ac:dyDescent="0.3">
      <c r="A105" s="40" t="s">
        <v>103</v>
      </c>
      <c r="B105" s="45">
        <v>1577.42</v>
      </c>
      <c r="C105" s="24">
        <v>44732</v>
      </c>
      <c r="D105" s="98" t="s">
        <v>31</v>
      </c>
      <c r="E105" s="121"/>
      <c r="G105" s="11"/>
    </row>
    <row r="106" spans="1:9" ht="13.95" customHeight="1" x14ac:dyDescent="0.3">
      <c r="A106" s="40"/>
      <c r="B106" s="99"/>
      <c r="C106" s="24"/>
      <c r="D106" s="25"/>
      <c r="E106" s="26"/>
      <c r="G106" s="11"/>
    </row>
    <row r="107" spans="1:9" ht="13.95" customHeight="1" x14ac:dyDescent="0.3">
      <c r="A107" s="115" t="s">
        <v>109</v>
      </c>
      <c r="B107" s="86">
        <f>SUM(B108:B111)</f>
        <v>1120</v>
      </c>
      <c r="C107" s="87"/>
      <c r="D107" s="88"/>
      <c r="E107" s="116"/>
      <c r="G107" s="11"/>
    </row>
    <row r="108" spans="1:9" s="41" customFormat="1" ht="13.95" customHeight="1" x14ac:dyDescent="0.3">
      <c r="A108" s="23" t="s">
        <v>110</v>
      </c>
      <c r="B108" s="28">
        <v>814</v>
      </c>
      <c r="C108" s="97"/>
      <c r="D108" s="18"/>
      <c r="E108" s="124"/>
      <c r="G108" s="42"/>
      <c r="I108" s="43"/>
    </row>
    <row r="109" spans="1:9" s="41" customFormat="1" ht="13.95" customHeight="1" x14ac:dyDescent="0.3">
      <c r="A109" s="23" t="s">
        <v>111</v>
      </c>
      <c r="B109" s="36">
        <v>153</v>
      </c>
      <c r="C109" s="19">
        <v>44720</v>
      </c>
      <c r="D109" s="18"/>
      <c r="E109" s="21" t="s">
        <v>112</v>
      </c>
      <c r="G109" s="42"/>
      <c r="I109" s="43"/>
    </row>
    <row r="110" spans="1:9" s="41" customFormat="1" ht="13.95" customHeight="1" x14ac:dyDescent="0.3">
      <c r="A110" s="23" t="s">
        <v>111</v>
      </c>
      <c r="B110" s="36">
        <v>153</v>
      </c>
      <c r="C110" s="19">
        <v>44722</v>
      </c>
      <c r="D110" s="18"/>
      <c r="E110" s="21" t="s">
        <v>113</v>
      </c>
      <c r="G110" s="42"/>
      <c r="I110" s="43"/>
    </row>
    <row r="111" spans="1:9" ht="13.95" customHeight="1" x14ac:dyDescent="0.3">
      <c r="A111" s="38"/>
      <c r="B111" s="36"/>
      <c r="C111" s="19"/>
      <c r="D111" s="18"/>
      <c r="E111" s="124"/>
      <c r="G111" s="11"/>
    </row>
    <row r="112" spans="1:9" ht="13.95" customHeight="1" x14ac:dyDescent="0.3">
      <c r="A112" s="113" t="s">
        <v>114</v>
      </c>
      <c r="B112" s="85">
        <f>SUM(B113:B115)</f>
        <v>56.02</v>
      </c>
      <c r="C112" s="84"/>
      <c r="D112" s="83"/>
      <c r="E112" s="114"/>
      <c r="G112" s="5"/>
    </row>
    <row r="113" spans="1:9" s="41" customFormat="1" ht="13.95" customHeight="1" x14ac:dyDescent="0.3">
      <c r="A113" s="23" t="s">
        <v>115</v>
      </c>
      <c r="B113" s="22">
        <v>28.01</v>
      </c>
      <c r="C113" s="19">
        <v>44722</v>
      </c>
      <c r="D113" s="44" t="s">
        <v>116</v>
      </c>
      <c r="E113" s="21" t="s">
        <v>117</v>
      </c>
      <c r="G113" s="43"/>
      <c r="I113" s="43"/>
    </row>
    <row r="114" spans="1:9" s="41" customFormat="1" ht="13.95" customHeight="1" x14ac:dyDescent="0.3">
      <c r="A114" s="23" t="s">
        <v>115</v>
      </c>
      <c r="B114" s="22">
        <v>28.01</v>
      </c>
      <c r="C114" s="19">
        <v>44722</v>
      </c>
      <c r="D114" s="44" t="s">
        <v>116</v>
      </c>
      <c r="E114" s="21" t="s">
        <v>118</v>
      </c>
      <c r="G114" s="43"/>
      <c r="I114" s="43"/>
    </row>
    <row r="115" spans="1:9" ht="13.95" customHeight="1" x14ac:dyDescent="0.3">
      <c r="A115" s="23"/>
      <c r="B115" s="28"/>
      <c r="C115" s="19"/>
      <c r="D115" s="44"/>
      <c r="E115" s="21"/>
      <c r="G115" s="5"/>
    </row>
    <row r="116" spans="1:9" ht="13.95" customHeight="1" x14ac:dyDescent="0.3">
      <c r="A116" s="113" t="s">
        <v>119</v>
      </c>
      <c r="B116" s="85">
        <f>SUM(B117:B118)</f>
        <v>1879.73</v>
      </c>
      <c r="C116" s="84"/>
      <c r="D116" s="83"/>
      <c r="E116" s="114"/>
      <c r="G116" s="5"/>
    </row>
    <row r="117" spans="1:9" ht="13.95" customHeight="1" x14ac:dyDescent="0.3">
      <c r="A117" s="38" t="s">
        <v>120</v>
      </c>
      <c r="B117" s="22">
        <v>1879.73</v>
      </c>
      <c r="C117" s="24">
        <v>44718</v>
      </c>
      <c r="D117" s="44" t="s">
        <v>116</v>
      </c>
      <c r="E117" s="26" t="s">
        <v>121</v>
      </c>
      <c r="G117" s="5"/>
    </row>
    <row r="118" spans="1:9" ht="13.95" customHeight="1" x14ac:dyDescent="0.3">
      <c r="A118" s="38"/>
      <c r="B118" s="22"/>
      <c r="C118" s="24"/>
      <c r="D118" s="25"/>
      <c r="E118" s="26"/>
      <c r="G118" s="5"/>
    </row>
    <row r="119" spans="1:9" ht="13.95" customHeight="1" x14ac:dyDescent="0.3">
      <c r="A119" s="113" t="s">
        <v>122</v>
      </c>
      <c r="B119" s="85">
        <f>SUM(B120:B122)</f>
        <v>33771.81</v>
      </c>
      <c r="C119" s="84"/>
      <c r="D119" s="83"/>
      <c r="E119" s="114"/>
      <c r="G119" s="5"/>
    </row>
    <row r="120" spans="1:9" ht="13.95" customHeight="1" x14ac:dyDescent="0.3">
      <c r="A120" s="40" t="s">
        <v>123</v>
      </c>
      <c r="B120" s="100">
        <v>33771.81</v>
      </c>
      <c r="C120" s="24">
        <v>44729</v>
      </c>
      <c r="D120" s="25" t="s">
        <v>116</v>
      </c>
      <c r="E120" s="26" t="s">
        <v>124</v>
      </c>
      <c r="G120" s="5"/>
    </row>
    <row r="121" spans="1:9" ht="13.95" customHeight="1" x14ac:dyDescent="0.3">
      <c r="A121" s="40"/>
      <c r="B121" s="100"/>
      <c r="C121" s="24"/>
      <c r="D121" s="25"/>
      <c r="E121" s="26"/>
      <c r="G121" s="5"/>
    </row>
    <row r="122" spans="1:9" ht="13.95" customHeight="1" x14ac:dyDescent="0.3">
      <c r="A122" s="23"/>
      <c r="B122" s="28"/>
      <c r="C122" s="19"/>
      <c r="D122" s="44"/>
      <c r="E122" s="21"/>
      <c r="G122" s="5"/>
    </row>
    <row r="123" spans="1:9" ht="13.95" customHeight="1" x14ac:dyDescent="0.3">
      <c r="A123" s="113" t="s">
        <v>125</v>
      </c>
      <c r="B123" s="85">
        <f>SUM(B124:B135)</f>
        <v>181721.31</v>
      </c>
      <c r="C123" s="84"/>
      <c r="D123" s="83"/>
      <c r="E123" s="114"/>
      <c r="G123" s="5"/>
    </row>
    <row r="124" spans="1:9" ht="13.95" customHeight="1" x14ac:dyDescent="0.3">
      <c r="A124" s="17" t="s">
        <v>126</v>
      </c>
      <c r="B124" s="45">
        <v>12000</v>
      </c>
      <c r="C124" s="24">
        <v>44714</v>
      </c>
      <c r="D124" s="46" t="s">
        <v>11</v>
      </c>
      <c r="E124" s="26" t="s">
        <v>127</v>
      </c>
      <c r="G124" s="5"/>
    </row>
    <row r="125" spans="1:9" ht="13.95" customHeight="1" x14ac:dyDescent="0.3">
      <c r="A125" s="17" t="s">
        <v>128</v>
      </c>
      <c r="B125" s="45">
        <v>18770</v>
      </c>
      <c r="C125" s="24">
        <v>44714</v>
      </c>
      <c r="D125" s="46" t="s">
        <v>11</v>
      </c>
      <c r="E125" s="26" t="s">
        <v>129</v>
      </c>
      <c r="G125" s="5"/>
    </row>
    <row r="126" spans="1:9" ht="13.95" customHeight="1" x14ac:dyDescent="0.3">
      <c r="A126" s="17" t="s">
        <v>130</v>
      </c>
      <c r="B126" s="45">
        <v>15474.310000000001</v>
      </c>
      <c r="C126" s="24">
        <v>44715</v>
      </c>
      <c r="D126" s="46" t="s">
        <v>38</v>
      </c>
      <c r="E126" s="26">
        <v>459123</v>
      </c>
      <c r="G126" s="5"/>
    </row>
    <row r="127" spans="1:9" ht="13.95" customHeight="1" x14ac:dyDescent="0.3">
      <c r="A127" s="17" t="s">
        <v>130</v>
      </c>
      <c r="B127" s="45">
        <v>4187</v>
      </c>
      <c r="C127" s="24">
        <v>44725</v>
      </c>
      <c r="D127" s="46" t="s">
        <v>38</v>
      </c>
      <c r="E127" s="26">
        <v>463003</v>
      </c>
      <c r="G127" s="5"/>
    </row>
    <row r="128" spans="1:9" ht="13.95" customHeight="1" x14ac:dyDescent="0.3">
      <c r="A128" s="17" t="s">
        <v>131</v>
      </c>
      <c r="B128" s="45">
        <v>3000</v>
      </c>
      <c r="C128" s="24">
        <v>44726</v>
      </c>
      <c r="D128" s="46" t="s">
        <v>11</v>
      </c>
      <c r="E128" s="26" t="s">
        <v>132</v>
      </c>
      <c r="G128" s="5"/>
    </row>
    <row r="129" spans="1:7" ht="13.95" customHeight="1" x14ac:dyDescent="0.3">
      <c r="A129" s="17" t="s">
        <v>133</v>
      </c>
      <c r="B129" s="45">
        <v>27900</v>
      </c>
      <c r="C129" s="24">
        <v>44729</v>
      </c>
      <c r="D129" s="46" t="s">
        <v>11</v>
      </c>
      <c r="E129" s="26" t="s">
        <v>134</v>
      </c>
      <c r="G129" s="5"/>
    </row>
    <row r="130" spans="1:7" ht="13.95" customHeight="1" x14ac:dyDescent="0.3">
      <c r="A130" s="17" t="s">
        <v>135</v>
      </c>
      <c r="B130" s="45">
        <v>25750</v>
      </c>
      <c r="C130" s="24">
        <v>44729</v>
      </c>
      <c r="D130" s="46" t="s">
        <v>11</v>
      </c>
      <c r="E130" s="26" t="s">
        <v>136</v>
      </c>
      <c r="G130" s="5"/>
    </row>
    <row r="131" spans="1:7" ht="13.95" customHeight="1" x14ac:dyDescent="0.3">
      <c r="A131" s="17" t="s">
        <v>137</v>
      </c>
      <c r="B131" s="45">
        <v>29600</v>
      </c>
      <c r="C131" s="24">
        <v>44732</v>
      </c>
      <c r="D131" s="46" t="s">
        <v>11</v>
      </c>
      <c r="E131" s="26" t="s">
        <v>138</v>
      </c>
      <c r="G131" s="5"/>
    </row>
    <row r="132" spans="1:7" ht="13.95" customHeight="1" x14ac:dyDescent="0.3">
      <c r="A132" s="17" t="s">
        <v>139</v>
      </c>
      <c r="B132" s="45">
        <v>7500</v>
      </c>
      <c r="C132" s="24">
        <v>44733</v>
      </c>
      <c r="D132" s="46" t="s">
        <v>11</v>
      </c>
      <c r="E132" s="26" t="s">
        <v>140</v>
      </c>
      <c r="G132" s="5"/>
    </row>
    <row r="133" spans="1:7" ht="13.95" customHeight="1" x14ac:dyDescent="0.3">
      <c r="A133" s="17" t="s">
        <v>128</v>
      </c>
      <c r="B133" s="45">
        <v>18770</v>
      </c>
      <c r="C133" s="24">
        <v>44734</v>
      </c>
      <c r="D133" s="46" t="s">
        <v>11</v>
      </c>
      <c r="E133" s="26" t="s">
        <v>141</v>
      </c>
      <c r="G133" s="5"/>
    </row>
    <row r="134" spans="1:7" ht="13.95" customHeight="1" x14ac:dyDescent="0.3">
      <c r="A134" s="17" t="s">
        <v>128</v>
      </c>
      <c r="B134" s="45">
        <v>18770</v>
      </c>
      <c r="C134" s="24">
        <v>44734</v>
      </c>
      <c r="D134" s="46" t="s">
        <v>11</v>
      </c>
      <c r="E134" s="26" t="s">
        <v>142</v>
      </c>
      <c r="G134" s="5"/>
    </row>
    <row r="135" spans="1:7" ht="13.95" customHeight="1" x14ac:dyDescent="0.3">
      <c r="A135" s="23"/>
      <c r="B135" s="28"/>
      <c r="C135" s="19"/>
      <c r="D135" s="44"/>
      <c r="E135" s="21"/>
      <c r="G135" s="5"/>
    </row>
    <row r="136" spans="1:7" ht="13.95" customHeight="1" x14ac:dyDescent="0.3">
      <c r="A136" s="113" t="s">
        <v>143</v>
      </c>
      <c r="B136" s="85">
        <f>SUM(B137:B141)</f>
        <v>6570</v>
      </c>
      <c r="C136" s="84"/>
      <c r="D136" s="83"/>
      <c r="E136" s="114"/>
      <c r="G136" s="5"/>
    </row>
    <row r="137" spans="1:7" ht="13.95" customHeight="1" x14ac:dyDescent="0.3">
      <c r="A137" s="23" t="s">
        <v>144</v>
      </c>
      <c r="B137" s="45">
        <v>250</v>
      </c>
      <c r="C137" s="24">
        <v>44715</v>
      </c>
      <c r="D137" s="46" t="s">
        <v>11</v>
      </c>
      <c r="E137" s="26" t="s">
        <v>145</v>
      </c>
      <c r="G137" s="5"/>
    </row>
    <row r="138" spans="1:7" ht="13.95" customHeight="1" x14ac:dyDescent="0.3">
      <c r="A138" s="23" t="s">
        <v>146</v>
      </c>
      <c r="B138" s="45">
        <v>6000</v>
      </c>
      <c r="C138" s="24">
        <v>44719</v>
      </c>
      <c r="D138" s="46" t="s">
        <v>11</v>
      </c>
      <c r="E138" s="26" t="s">
        <v>147</v>
      </c>
      <c r="G138" s="5"/>
    </row>
    <row r="139" spans="1:7" ht="13.95" customHeight="1" x14ac:dyDescent="0.3">
      <c r="A139" s="23" t="s">
        <v>148</v>
      </c>
      <c r="B139" s="45">
        <v>40</v>
      </c>
      <c r="C139" s="24">
        <v>44720</v>
      </c>
      <c r="D139" s="46" t="s">
        <v>38</v>
      </c>
      <c r="E139" s="26" t="s">
        <v>149</v>
      </c>
      <c r="G139" s="5"/>
    </row>
    <row r="140" spans="1:7" ht="13.95" customHeight="1" x14ac:dyDescent="0.3">
      <c r="A140" s="23" t="s">
        <v>150</v>
      </c>
      <c r="B140" s="45">
        <v>280</v>
      </c>
      <c r="C140" s="24">
        <v>44727</v>
      </c>
      <c r="D140" s="46" t="s">
        <v>38</v>
      </c>
      <c r="E140" s="26" t="s">
        <v>151</v>
      </c>
      <c r="G140" s="5"/>
    </row>
    <row r="141" spans="1:7" ht="13.95" customHeight="1" x14ac:dyDescent="0.3">
      <c r="A141" s="23"/>
      <c r="B141" s="47"/>
      <c r="C141" s="19"/>
      <c r="D141" s="18"/>
      <c r="E141" s="21"/>
      <c r="G141" s="5"/>
    </row>
    <row r="142" spans="1:7" ht="13.95" customHeight="1" x14ac:dyDescent="0.3">
      <c r="A142" s="122" t="s">
        <v>152</v>
      </c>
      <c r="B142" s="85">
        <f>SUM(B7,B29,B46,B85,B93,B112,B116,B119,B123,B136)</f>
        <v>736712.90999999992</v>
      </c>
      <c r="C142" s="94"/>
      <c r="D142" s="95"/>
      <c r="E142" s="123"/>
      <c r="G142" s="5"/>
    </row>
    <row r="143" spans="1:7" ht="13.95" customHeight="1" x14ac:dyDescent="0.3">
      <c r="A143" s="126"/>
      <c r="B143" s="101"/>
      <c r="C143" s="102"/>
      <c r="D143" s="103"/>
      <c r="E143" s="127"/>
      <c r="G143" s="5"/>
    </row>
    <row r="144" spans="1:7" ht="13.95" customHeight="1" x14ac:dyDescent="0.3">
      <c r="A144" s="122" t="s">
        <v>153</v>
      </c>
      <c r="B144" s="85">
        <f>SUM(B145:B149)</f>
        <v>768736.18</v>
      </c>
      <c r="C144" s="94"/>
      <c r="D144" s="95"/>
      <c r="E144" s="123"/>
      <c r="G144" s="5"/>
    </row>
    <row r="145" spans="1:9" ht="13.95" customHeight="1" x14ac:dyDescent="0.3">
      <c r="A145" s="128" t="s">
        <v>154</v>
      </c>
      <c r="B145" s="22">
        <v>116394.8</v>
      </c>
      <c r="C145" s="48">
        <v>44714</v>
      </c>
      <c r="D145" s="46" t="s">
        <v>11</v>
      </c>
      <c r="E145" s="49" t="s">
        <v>155</v>
      </c>
      <c r="G145" s="5"/>
    </row>
    <row r="146" spans="1:9" ht="13.95" customHeight="1" x14ac:dyDescent="0.3">
      <c r="A146" s="128" t="s">
        <v>156</v>
      </c>
      <c r="B146" s="22">
        <v>47370</v>
      </c>
      <c r="C146" s="48">
        <v>44720</v>
      </c>
      <c r="D146" s="46" t="s">
        <v>11</v>
      </c>
      <c r="E146" s="49" t="s">
        <v>155</v>
      </c>
      <c r="G146" s="5"/>
    </row>
    <row r="147" spans="1:9" ht="13.95" customHeight="1" x14ac:dyDescent="0.3">
      <c r="A147" s="128" t="s">
        <v>157</v>
      </c>
      <c r="B147" s="22">
        <v>500000</v>
      </c>
      <c r="C147" s="48">
        <v>44727</v>
      </c>
      <c r="D147" s="46" t="s">
        <v>11</v>
      </c>
      <c r="E147" s="49" t="s">
        <v>155</v>
      </c>
      <c r="G147" s="5"/>
    </row>
    <row r="148" spans="1:9" ht="13.95" customHeight="1" x14ac:dyDescent="0.3">
      <c r="A148" s="128" t="s">
        <v>158</v>
      </c>
      <c r="B148" s="22">
        <v>104971.38</v>
      </c>
      <c r="C148" s="48">
        <v>44727</v>
      </c>
      <c r="D148" s="46" t="s">
        <v>11</v>
      </c>
      <c r="E148" s="49" t="s">
        <v>155</v>
      </c>
      <c r="G148" s="5"/>
    </row>
    <row r="149" spans="1:9" ht="13.95" customHeight="1" x14ac:dyDescent="0.3">
      <c r="A149" s="23"/>
      <c r="B149" s="104"/>
      <c r="C149" s="105"/>
      <c r="D149" s="106"/>
      <c r="E149" s="129"/>
    </row>
    <row r="150" spans="1:9" s="55" customFormat="1" ht="13.95" customHeight="1" x14ac:dyDescent="0.3">
      <c r="A150" s="50" t="s">
        <v>159</v>
      </c>
      <c r="B150" s="51">
        <f>SUM(B151:B152)</f>
        <v>55.000000000028884</v>
      </c>
      <c r="C150" s="52"/>
      <c r="D150" s="53"/>
      <c r="E150" s="54"/>
      <c r="I150" s="56"/>
    </row>
    <row r="151" spans="1:9" ht="13.95" customHeight="1" x14ac:dyDescent="0.3">
      <c r="A151" s="57" t="s">
        <v>160</v>
      </c>
      <c r="B151" s="22">
        <v>55.000000000028884</v>
      </c>
      <c r="C151" s="48"/>
      <c r="D151" s="58"/>
      <c r="E151" s="49"/>
    </row>
    <row r="152" spans="1:9" ht="13.95" customHeight="1" x14ac:dyDescent="0.3">
      <c r="A152" s="57"/>
      <c r="B152" s="22"/>
      <c r="C152" s="48"/>
      <c r="D152" s="58"/>
      <c r="E152" s="49"/>
    </row>
    <row r="153" spans="1:9" ht="13.95" customHeight="1" x14ac:dyDescent="0.3">
      <c r="A153" s="50" t="s">
        <v>161</v>
      </c>
      <c r="B153" s="51">
        <f>SUM(B154:B157)</f>
        <v>41397.58</v>
      </c>
      <c r="C153" s="52"/>
      <c r="D153" s="53"/>
      <c r="E153" s="54"/>
    </row>
    <row r="154" spans="1:9" ht="13.95" customHeight="1" x14ac:dyDescent="0.3">
      <c r="A154" s="57" t="s">
        <v>162</v>
      </c>
      <c r="B154" s="22">
        <v>41397.58</v>
      </c>
      <c r="C154" s="48">
        <v>44732</v>
      </c>
      <c r="D154" s="58" t="s">
        <v>24</v>
      </c>
      <c r="E154" s="49"/>
    </row>
    <row r="155" spans="1:9" ht="13.95" customHeight="1" x14ac:dyDescent="0.3">
      <c r="A155" s="57"/>
      <c r="B155" s="22"/>
      <c r="C155" s="48"/>
      <c r="D155" s="58"/>
      <c r="E155" s="49"/>
    </row>
    <row r="156" spans="1:9" ht="13.95" customHeight="1" x14ac:dyDescent="0.3">
      <c r="A156" s="57"/>
      <c r="B156" s="22"/>
      <c r="C156" s="48"/>
      <c r="D156" s="58"/>
      <c r="E156" s="49"/>
    </row>
    <row r="157" spans="1:9" ht="13.95" customHeight="1" x14ac:dyDescent="0.3">
      <c r="A157" s="130"/>
      <c r="B157" s="107"/>
      <c r="C157" s="105"/>
      <c r="D157" s="106"/>
      <c r="E157" s="129"/>
    </row>
    <row r="158" spans="1:9" ht="13.95" customHeight="1" x14ac:dyDescent="0.3">
      <c r="A158" s="122" t="s">
        <v>163</v>
      </c>
      <c r="B158" s="85">
        <f>SUM(B159:B160)</f>
        <v>24341.895736213541</v>
      </c>
      <c r="C158" s="94"/>
      <c r="D158" s="95"/>
      <c r="E158" s="123"/>
    </row>
    <row r="159" spans="1:9" ht="13.95" customHeight="1" x14ac:dyDescent="0.3">
      <c r="A159" s="57" t="s">
        <v>164</v>
      </c>
      <c r="B159" s="22">
        <f>[1]MAI_22!B182</f>
        <v>24341.895736213541</v>
      </c>
      <c r="C159" s="48">
        <v>44712</v>
      </c>
      <c r="D159" s="58"/>
      <c r="E159" s="49"/>
    </row>
    <row r="160" spans="1:9" ht="13.95" customHeight="1" x14ac:dyDescent="0.3">
      <c r="A160" s="57"/>
      <c r="B160" s="22"/>
      <c r="C160" s="48"/>
      <c r="D160" s="58"/>
      <c r="E160" s="49"/>
    </row>
    <row r="161" spans="1:5" ht="13.95" customHeight="1" thickBot="1" x14ac:dyDescent="0.35">
      <c r="A161" s="131" t="s">
        <v>165</v>
      </c>
      <c r="B161" s="132">
        <f>B144+B150+B158-B153-B142</f>
        <v>15022.585736213718</v>
      </c>
      <c r="C161" s="133">
        <v>44742</v>
      </c>
      <c r="D161" s="134"/>
      <c r="E161" s="135"/>
    </row>
    <row r="162" spans="1:5" ht="13.95" customHeight="1" x14ac:dyDescent="0.3">
      <c r="A162" s="79"/>
      <c r="B162" s="80"/>
      <c r="C162" s="81"/>
      <c r="D162" s="82"/>
      <c r="E162" s="62"/>
    </row>
    <row r="163" spans="1:5" ht="13.95" customHeight="1" x14ac:dyDescent="0.3">
      <c r="A163" s="12" t="s">
        <v>166</v>
      </c>
      <c r="B163" s="59"/>
      <c r="C163" s="60"/>
      <c r="D163" s="61"/>
      <c r="E163" s="62"/>
    </row>
    <row r="164" spans="1:5" ht="13.95" customHeight="1" x14ac:dyDescent="0.3">
      <c r="A164" s="63" t="s">
        <v>167</v>
      </c>
      <c r="B164" s="64"/>
      <c r="C164" s="64"/>
      <c r="D164" s="64"/>
      <c r="E164" s="65"/>
    </row>
    <row r="165" spans="1:5" ht="13.95" customHeight="1" x14ac:dyDescent="0.3">
      <c r="A165" s="66" t="s">
        <v>168</v>
      </c>
      <c r="B165" s="67"/>
      <c r="C165" s="67"/>
      <c r="D165" s="67"/>
      <c r="E165" s="68"/>
    </row>
    <row r="166" spans="1:5" ht="13.95" customHeight="1" thickBot="1" x14ac:dyDescent="0.35">
      <c r="A166" s="69" t="s">
        <v>169</v>
      </c>
      <c r="B166" s="70"/>
      <c r="C166" s="70"/>
      <c r="D166" s="70"/>
      <c r="E166" s="71"/>
    </row>
    <row r="167" spans="1:5" ht="13.95" customHeight="1" x14ac:dyDescent="0.3"/>
    <row r="168" spans="1:5" ht="13.95" customHeight="1" x14ac:dyDescent="0.3">
      <c r="B168" s="73"/>
    </row>
    <row r="169" spans="1:5" x14ac:dyDescent="0.3">
      <c r="B169" s="73"/>
      <c r="C169" s="3" t="s">
        <v>170</v>
      </c>
    </row>
    <row r="170" spans="1:5" x14ac:dyDescent="0.3">
      <c r="B170" s="74"/>
    </row>
    <row r="171" spans="1:5" x14ac:dyDescent="0.3">
      <c r="B171" s="75"/>
    </row>
  </sheetData>
  <mergeCells count="4">
    <mergeCell ref="A4:E4"/>
    <mergeCell ref="A164:E164"/>
    <mergeCell ref="A165:E165"/>
    <mergeCell ref="A166:E166"/>
  </mergeCells>
  <pageMargins left="0.511811024" right="0.511811024" top="0.78740157499999996" bottom="0.78740157499999996" header="0.31496062000000002" footer="0.31496062000000002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</dc:creator>
  <cp:lastModifiedBy>Suporte</cp:lastModifiedBy>
  <cp:lastPrinted>2023-02-03T15:27:12Z</cp:lastPrinted>
  <dcterms:created xsi:type="dcterms:W3CDTF">2023-02-03T15:25:56Z</dcterms:created>
  <dcterms:modified xsi:type="dcterms:W3CDTF">2023-02-03T15:27:38Z</dcterms:modified>
</cp:coreProperties>
</file>