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1\"/>
    </mc:Choice>
  </mc:AlternateContent>
  <xr:revisionPtr revIDLastSave="0" documentId="13_ncr:1_{6BBF0E27-B735-42C0-B129-ED2276B34C84}" xr6:coauthVersionLast="47" xr6:coauthVersionMax="47" xr10:uidLastSave="{00000000-0000-0000-0000-000000000000}"/>
  <bookViews>
    <workbookView xWindow="-108" yWindow="-108" windowWidth="23256" windowHeight="12576" xr2:uid="{D95B7FCC-A94E-41D2-B295-CF76DCBF05EE}"/>
  </bookViews>
  <sheets>
    <sheet name="Planilha1" sheetId="1" r:id="rId1"/>
  </sheets>
  <externalReferences>
    <externalReference r:id="rId2"/>
  </externalReferences>
  <definedNames>
    <definedName name="_xlnm.Print_Area" localSheetId="0">Planilha1!$A$1:$E$175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8" i="1" l="1"/>
  <c r="B167" i="1" s="1"/>
  <c r="B163" i="1"/>
  <c r="B158" i="1"/>
  <c r="B152" i="1"/>
  <c r="B143" i="1"/>
  <c r="B139" i="1"/>
  <c r="B136" i="1"/>
  <c r="B133" i="1"/>
  <c r="B129" i="1"/>
  <c r="B124" i="1"/>
  <c r="B121" i="1"/>
  <c r="B118" i="1"/>
  <c r="B117" i="1"/>
  <c r="B114" i="1"/>
  <c r="B111" i="1"/>
  <c r="B110" i="1" s="1"/>
  <c r="B106" i="1"/>
  <c r="B103" i="1"/>
  <c r="B98" i="1"/>
  <c r="B95" i="1"/>
  <c r="B91" i="1"/>
  <c r="B87" i="1"/>
  <c r="B76" i="1"/>
  <c r="B71" i="1"/>
  <c r="B70" i="1" s="1"/>
  <c r="B66" i="1"/>
  <c r="B61" i="1"/>
  <c r="B41" i="1"/>
  <c r="B40" i="1"/>
  <c r="B34" i="1"/>
  <c r="B16" i="1"/>
  <c r="B8" i="1"/>
  <c r="B7" i="1" s="1"/>
  <c r="B156" i="1" l="1"/>
  <c r="B170" i="1"/>
</calcChain>
</file>

<file path=xl/sharedStrings.xml><?xml version="1.0" encoding="utf-8"?>
<sst xmlns="http://schemas.openxmlformats.org/spreadsheetml/2006/main" count="285" uniqueCount="180">
  <si>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</si>
  <si>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</si>
  <si>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DEZEMBRO/2021</t>
  </si>
  <si>
    <t>ITENS DE DESPESAS - DEZEMBRO/2021</t>
  </si>
  <si>
    <t>R$ VALORES</t>
  </si>
  <si>
    <t>DATA  PGT</t>
  </si>
  <si>
    <t>OPERAÇÃO</t>
  </si>
  <si>
    <t>DETALHES</t>
  </si>
  <si>
    <t>1. Pessoal</t>
  </si>
  <si>
    <t>1.1. Salários (CLT)</t>
  </si>
  <si>
    <t>FOLHA NOVEMBRO/2021</t>
  </si>
  <si>
    <t>TEDS</t>
  </si>
  <si>
    <t>1º PARCELA 13</t>
  </si>
  <si>
    <t>FÉRIAS MAGDELAINE AQUINO DA SILVA</t>
  </si>
  <si>
    <t>TRANSF</t>
  </si>
  <si>
    <t>FÉRIAS CLEUSILENE BADIA DA SILVA</t>
  </si>
  <si>
    <t>TED</t>
  </si>
  <si>
    <t>FÉRIAS KATYE LOPES BARBOSA</t>
  </si>
  <si>
    <t>LICENÇA MATERNIDADE ANA ELISA MATIOLI</t>
  </si>
  <si>
    <t>1.2. Outras Formas de Contratação</t>
  </si>
  <si>
    <t>PRO VIDA LTDA</t>
  </si>
  <si>
    <t>NFSE 005</t>
  </si>
  <si>
    <t>PEDATELLA NUTRIÇAO EIRELI</t>
  </si>
  <si>
    <t>NFSE 029</t>
  </si>
  <si>
    <t>FAMA ASSISTENCIA MEDICA</t>
  </si>
  <si>
    <t>NFSE 514</t>
  </si>
  <si>
    <t>JGS CIRQUEIRA MEDICAL SERVICE LTDA</t>
  </si>
  <si>
    <t>NFSE 042</t>
  </si>
  <si>
    <t>TONY DO LAGO E SILVA ME</t>
  </si>
  <si>
    <t>NFSE 113</t>
  </si>
  <si>
    <t>GUARNIÇÃO MEDICINA PREVENTIVA LTDA</t>
  </si>
  <si>
    <t>NFSE 168</t>
  </si>
  <si>
    <t>MAYSA NUNES CARVALHO</t>
  </si>
  <si>
    <t>NFSE 061</t>
  </si>
  <si>
    <t>LUCIMED ASSISTENCIA MEDICA EIRELI</t>
  </si>
  <si>
    <t>NFSE 193</t>
  </si>
  <si>
    <t>ANDRADE VILELA E SANTOS VILELA LTDA - CARDIO VIDA SMA</t>
  </si>
  <si>
    <t>NFSE 176</t>
  </si>
  <si>
    <t xml:space="preserve">AGS SILVA SERVIÇOS MEDICOS </t>
  </si>
  <si>
    <t>RENATO MEDRADO NETO</t>
  </si>
  <si>
    <t>NFSE 008</t>
  </si>
  <si>
    <t>LIMA E FARIA LTDA ME</t>
  </si>
  <si>
    <t>NFSE 868</t>
  </si>
  <si>
    <t>M ESPINDOLA ARRUDA</t>
  </si>
  <si>
    <t>NFSE 011</t>
  </si>
  <si>
    <t>IF DE SOUZA CLINICAL LTDA</t>
  </si>
  <si>
    <t>NFSE 003</t>
  </si>
  <si>
    <t>PRO-SAÚDE SERVIÇOS MÉDICOS</t>
  </si>
  <si>
    <t>NFSE 204</t>
  </si>
  <si>
    <t>NFSE 205</t>
  </si>
  <si>
    <t>1.3. Encargos/Benefícios</t>
  </si>
  <si>
    <t>PIS S FL 11/2021</t>
  </si>
  <si>
    <t>DARF</t>
  </si>
  <si>
    <t>IRRF S FL 11/2021</t>
  </si>
  <si>
    <t>GPS S FL 11/2021</t>
  </si>
  <si>
    <t>GUIA</t>
  </si>
  <si>
    <t>FGTS S FL 11/2021</t>
  </si>
  <si>
    <t>2. Mat/Med</t>
  </si>
  <si>
    <t>2.1. Medicamentos</t>
  </si>
  <si>
    <t>SUPERMEDICA DISTRIB HOSPITALAR EIRELI</t>
  </si>
  <si>
    <t>NF 151669</t>
  </si>
  <si>
    <t>PROMERCONTIL LTDA</t>
  </si>
  <si>
    <t>NF 1585</t>
  </si>
  <si>
    <t>NF 152175</t>
  </si>
  <si>
    <t>NF 152177</t>
  </si>
  <si>
    <t>NF 152176</t>
  </si>
  <si>
    <t>NF 152174</t>
  </si>
  <si>
    <t>NF 153730</t>
  </si>
  <si>
    <t>NF 153729</t>
  </si>
  <si>
    <t>NF 153732</t>
  </si>
  <si>
    <t>NF 153731</t>
  </si>
  <si>
    <t>NF 7643</t>
  </si>
  <si>
    <t>NF 154392</t>
  </si>
  <si>
    <t>NF 154393</t>
  </si>
  <si>
    <t>NF 155078 (PGTO PARCIAL)</t>
  </si>
  <si>
    <t>NF 155079</t>
  </si>
  <si>
    <t>NF 155081</t>
  </si>
  <si>
    <t>NF 1718</t>
  </si>
  <si>
    <t>NF 156050</t>
  </si>
  <si>
    <t>2.2. Materais Hospitalares</t>
  </si>
  <si>
    <t>CENTRAL MEDICA COMERCIO E ASSISTENCIA TECNICA LTDA ME</t>
  </si>
  <si>
    <t>NF 6225</t>
  </si>
  <si>
    <t>ALDELICIA LOPES CHAVES</t>
  </si>
  <si>
    <t>NF 885</t>
  </si>
  <si>
    <t>CASA DE TECIDOS ECONOMICA LTDA</t>
  </si>
  <si>
    <t>NF 4140</t>
  </si>
  <si>
    <t>2.3 Gases Medicinais</t>
  </si>
  <si>
    <t>FERRAGISTA SANTA IZABEL</t>
  </si>
  <si>
    <t>NF 2261</t>
  </si>
  <si>
    <t>3. Materais Diversos</t>
  </si>
  <si>
    <t>3.1. Materiais de Higienização</t>
  </si>
  <si>
    <t>ALDELICIA LOPES CHAVES - MERCEARIA PREÇO BAIXO</t>
  </si>
  <si>
    <t>NF 890</t>
  </si>
  <si>
    <t>REINALDO PASCUALOTE JUNIOR</t>
  </si>
  <si>
    <t>NF 402</t>
  </si>
  <si>
    <t>NF 898</t>
  </si>
  <si>
    <t>3.2. Materiais / Gêneros Alimentícios</t>
  </si>
  <si>
    <t xml:space="preserve">LEIDIANNY DE OLIVEIRA MORAES ABREU EIRELI </t>
  </si>
  <si>
    <t>NF 092</t>
  </si>
  <si>
    <t>NF 091</t>
  </si>
  <si>
    <t>NF 0889</t>
  </si>
  <si>
    <t>NF 409</t>
  </si>
  <si>
    <t>NF 093</t>
  </si>
  <si>
    <t>NF 094</t>
  </si>
  <si>
    <t>NF 095</t>
  </si>
  <si>
    <t>NF 897</t>
  </si>
  <si>
    <t>3.3. Material Expediente</t>
  </si>
  <si>
    <t>3.4. Material Divulgação</t>
  </si>
  <si>
    <t>GILDEAN A DA SILVA</t>
  </si>
  <si>
    <t>NF 7189</t>
  </si>
  <si>
    <t>VIANA E PEREIRA VIEIRA LTDA</t>
  </si>
  <si>
    <t>NF 1806</t>
  </si>
  <si>
    <t>3.5. Material Permanente</t>
  </si>
  <si>
    <t>3.6. Combustível</t>
  </si>
  <si>
    <t>CAMPOS E BRAGATO LTDA</t>
  </si>
  <si>
    <t>NF 358</t>
  </si>
  <si>
    <t>LBF LI COMERCIO DE COMBUSTIVEL LTDA</t>
  </si>
  <si>
    <t>NF 4272</t>
  </si>
  <si>
    <t>NF 649</t>
  </si>
  <si>
    <t>3.7. GLP</t>
  </si>
  <si>
    <t>3.8. Material de Lavanderia</t>
  </si>
  <si>
    <t>4. Manutenção</t>
  </si>
  <si>
    <t>4.1. Materiais de Manutenção</t>
  </si>
  <si>
    <t>WILMAR DO NASCIMENTO ME</t>
  </si>
  <si>
    <t>NF 7065</t>
  </si>
  <si>
    <t>4.2. Serviços de Manutenção</t>
  </si>
  <si>
    <t>MATHIEL SANTIAGO NASCIMENTO</t>
  </si>
  <si>
    <t>5. Seguros / Impostos / Taxas</t>
  </si>
  <si>
    <t>5.1. Seguros (Imóvel e Automóvel)</t>
  </si>
  <si>
    <t>5.2. Taxas e Serviços de Cartório</t>
  </si>
  <si>
    <t>5.3. Taxas Impostos</t>
  </si>
  <si>
    <t>IR S NFSE COMP 11/21</t>
  </si>
  <si>
    <t>ISSQN COMP 11/2021</t>
  </si>
  <si>
    <t>DUAM</t>
  </si>
  <si>
    <t>CSRF S NFSE COMP 11/2021</t>
  </si>
  <si>
    <t>5.4. Taxas Bancárias</t>
  </si>
  <si>
    <t>BANCO DO BRASIL DOC/TED ELETRÔNICO</t>
  </si>
  <si>
    <t>TARIFA PACOTES SERVIÇOS</t>
  </si>
  <si>
    <t>6. Telefonia</t>
  </si>
  <si>
    <t>TELEFONE</t>
  </si>
  <si>
    <t>FATURAS</t>
  </si>
  <si>
    <t>7. Água</t>
  </si>
  <si>
    <t>8. Energia Elétrica</t>
  </si>
  <si>
    <t>PARCELAMENTO ENEL 5X12 E ENERGIA MÊS 11/21</t>
  </si>
  <si>
    <t>FATURA</t>
  </si>
  <si>
    <t>FAT 37504315</t>
  </si>
  <si>
    <t>9. Prestação de Serviços Terceiros</t>
  </si>
  <si>
    <t>S&amp;G INDUSTRIAL E SOLUÇOES EIRELI</t>
  </si>
  <si>
    <t>NFSE 18420</t>
  </si>
  <si>
    <t>HOTEL SÃO MIGUEL LTDA</t>
  </si>
  <si>
    <t>NFSE 5357</t>
  </si>
  <si>
    <t>PRO ATIVA CURSOS E RECURSOS HUMANOS LTDA</t>
  </si>
  <si>
    <t>NFSE 072</t>
  </si>
  <si>
    <t>MJS GONÇALVES CONTABILIDADE EMPRESARIAL</t>
  </si>
  <si>
    <t>NFSE 0251</t>
  </si>
  <si>
    <t>NFSE 248 RESTANTE)</t>
  </si>
  <si>
    <t>LOCALIZA RENT A CAR S/A</t>
  </si>
  <si>
    <t>BOLETO</t>
  </si>
  <si>
    <t>FAT 450165</t>
  </si>
  <si>
    <t>ADM SERVIÇOS E CONSULTORIA LTDA</t>
  </si>
  <si>
    <t>NFSE 065 (PGTO PARCIAL)</t>
  </si>
  <si>
    <t>10. Informática</t>
  </si>
  <si>
    <t>SD DE MEDEIROS E CIA LTDA</t>
  </si>
  <si>
    <t>NFSE 53272</t>
  </si>
  <si>
    <t>ATILA BARU SISTEMAS LTDA</t>
  </si>
  <si>
    <t>NFSE 16311</t>
  </si>
  <si>
    <t>11. TOTAL GLOBAL</t>
  </si>
  <si>
    <t>TOTAL DO REPASSE</t>
  </si>
  <si>
    <t>1º PARC REF  DEZ2021(39º REPASSE)</t>
  </si>
  <si>
    <t>TED - 104 0794 11433328000118 FMS SMA</t>
  </si>
  <si>
    <t>2º PARC REF  DEZ2021(39º REPASSE)</t>
  </si>
  <si>
    <t>3º PARC REF  DEZ2021(39º REPASSE)</t>
  </si>
  <si>
    <t>12. CRÉDITO ESTORNO</t>
  </si>
  <si>
    <t>12. SALDO DO MÊS ANTERIOR</t>
  </si>
  <si>
    <t>SALDO CONTA</t>
  </si>
  <si>
    <t>SALDO EM CONTA</t>
  </si>
  <si>
    <t>GOIÂNIA (GO),  31 DE DEZEMBRO 2021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</si>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</sst>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4" borderId="10" xfId="0" applyFont="1" applyFill="1" applyBorder="1" applyAlignment="1">
      <alignment horizontal="left" vertical="top" wrapText="1"/>
    </xf>
    <xf numFmtId="165" fontId="2" fillId="0" borderId="11" xfId="0" applyNumberFormat="1" applyFont="1" applyBorder="1" applyAlignment="1">
      <alignment horizontal="right" vertical="top"/>
    </xf>
    <xf numFmtId="164" fontId="2" fillId="4" borderId="11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0" borderId="10" xfId="0" applyFont="1" applyBorder="1"/>
    <xf numFmtId="43" fontId="2" fillId="0" borderId="11" xfId="1" applyFont="1" applyFill="1" applyBorder="1" applyAlignment="1">
      <alignment horizontal="right" vertical="top"/>
    </xf>
    <xf numFmtId="164" fontId="2" fillId="0" borderId="11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left" vertical="top"/>
    </xf>
    <xf numFmtId="164" fontId="2" fillId="4" borderId="11" xfId="0" applyNumberFormat="1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4" fontId="2" fillId="0" borderId="11" xfId="0" applyNumberFormat="1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4" fontId="2" fillId="4" borderId="11" xfId="0" applyNumberFormat="1" applyFont="1" applyFill="1" applyBorder="1" applyAlignment="1">
      <alignment horizontal="right" vertical="top"/>
    </xf>
    <xf numFmtId="0" fontId="2" fillId="4" borderId="10" xfId="0" applyFont="1" applyFill="1" applyBorder="1" applyAlignment="1">
      <alignment vertical="top"/>
    </xf>
    <xf numFmtId="164" fontId="2" fillId="0" borderId="11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4" fontId="2" fillId="4" borderId="11" xfId="0" applyNumberFormat="1" applyFont="1" applyFill="1" applyBorder="1" applyAlignment="1" applyProtection="1">
      <alignment horizontal="right" vertical="top"/>
      <protection locked="0"/>
    </xf>
    <xf numFmtId="0" fontId="2" fillId="4" borderId="11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vertical="top"/>
    </xf>
    <xf numFmtId="4" fontId="5" fillId="4" borderId="11" xfId="0" applyNumberFormat="1" applyFont="1" applyFill="1" applyBorder="1" applyAlignment="1" applyProtection="1">
      <alignment horizontal="right" vertical="top"/>
      <protection locked="0"/>
    </xf>
    <xf numFmtId="164" fontId="5" fillId="4" borderId="11" xfId="0" applyNumberFormat="1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left" vertical="top" wrapText="1"/>
    </xf>
    <xf numFmtId="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0" xfId="0" applyFont="1" applyBorder="1" applyAlignment="1">
      <alignment vertical="top"/>
    </xf>
    <xf numFmtId="0" fontId="4" fillId="0" borderId="10" xfId="0" applyFont="1" applyBorder="1"/>
    <xf numFmtId="0" fontId="2" fillId="4" borderId="0" xfId="0" applyFont="1" applyFill="1" applyAlignment="1">
      <alignment vertical="top"/>
    </xf>
    <xf numFmtId="165" fontId="2" fillId="4" borderId="0" xfId="0" applyNumberFormat="1" applyFont="1" applyFill="1" applyAlignment="1">
      <alignment vertical="top"/>
    </xf>
    <xf numFmtId="44" fontId="2" fillId="0" borderId="0" xfId="0" applyNumberFormat="1" applyFont="1" applyAlignment="1">
      <alignment vertical="top"/>
    </xf>
    <xf numFmtId="44" fontId="2" fillId="4" borderId="0" xfId="0" applyNumberFormat="1" applyFont="1" applyFill="1" applyAlignment="1">
      <alignment vertical="top"/>
    </xf>
    <xf numFmtId="14" fontId="2" fillId="0" borderId="11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0" fontId="2" fillId="0" borderId="10" xfId="0" applyFont="1" applyBorder="1" applyAlignment="1">
      <alignment horizontal="left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left" vertical="top"/>
    </xf>
    <xf numFmtId="4" fontId="2" fillId="3" borderId="11" xfId="0" applyNumberFormat="1" applyFont="1" applyFill="1" applyBorder="1" applyAlignment="1">
      <alignment horizontal="right" vertical="top"/>
    </xf>
    <xf numFmtId="164" fontId="2" fillId="3" borderId="11" xfId="0" applyNumberFormat="1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left" vertical="top"/>
    </xf>
    <xf numFmtId="165" fontId="2" fillId="4" borderId="11" xfId="0" applyNumberFormat="1" applyFont="1" applyFill="1" applyBorder="1" applyAlignment="1">
      <alignment horizontal="right" vertical="top"/>
    </xf>
    <xf numFmtId="0" fontId="2" fillId="3" borderId="11" xfId="0" applyFont="1" applyFill="1" applyBorder="1" applyAlignment="1">
      <alignment horizontal="left" vertical="top" wrapText="1"/>
    </xf>
    <xf numFmtId="164" fontId="2" fillId="3" borderId="11" xfId="0" applyNumberFormat="1" applyFont="1" applyFill="1" applyBorder="1" applyAlignment="1">
      <alignment horizontal="center" vertical="top" wrapText="1"/>
    </xf>
    <xf numFmtId="43" fontId="2" fillId="0" borderId="11" xfId="1" applyFont="1" applyFill="1" applyBorder="1" applyAlignment="1">
      <alignment vertical="top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16" fontId="2" fillId="4" borderId="11" xfId="0" applyNumberFormat="1" applyFont="1" applyFill="1" applyBorder="1" applyAlignment="1">
      <alignment horizontal="left" vertical="top"/>
    </xf>
    <xf numFmtId="4" fontId="5" fillId="4" borderId="11" xfId="0" applyNumberFormat="1" applyFont="1" applyFill="1" applyBorder="1" applyAlignment="1">
      <alignment horizontal="right" vertical="top"/>
    </xf>
    <xf numFmtId="164" fontId="5" fillId="4" borderId="11" xfId="0" applyNumberFormat="1" applyFont="1" applyFill="1" applyBorder="1" applyAlignment="1">
      <alignment horizontal="center" vertical="top"/>
    </xf>
    <xf numFmtId="164" fontId="5" fillId="4" borderId="11" xfId="0" applyNumberFormat="1" applyFont="1" applyFill="1" applyBorder="1" applyAlignment="1">
      <alignment horizontal="left" vertical="top"/>
    </xf>
    <xf numFmtId="0" fontId="2" fillId="0" borderId="11" xfId="0" applyFont="1" applyBorder="1" applyAlignment="1">
      <alignment horizontal="right" vertical="top"/>
    </xf>
    <xf numFmtId="43" fontId="2" fillId="0" borderId="11" xfId="1" applyFont="1" applyBorder="1" applyAlignment="1">
      <alignment horizontal="right" vertical="top"/>
    </xf>
    <xf numFmtId="14" fontId="2" fillId="4" borderId="11" xfId="0" applyNumberFormat="1" applyFont="1" applyFill="1" applyBorder="1" applyAlignment="1">
      <alignment horizontal="left" vertical="top"/>
    </xf>
    <xf numFmtId="43" fontId="4" fillId="0" borderId="11" xfId="1" applyFont="1" applyFill="1" applyBorder="1"/>
    <xf numFmtId="4" fontId="6" fillId="4" borderId="11" xfId="0" applyNumberFormat="1" applyFont="1" applyFill="1" applyBorder="1" applyAlignment="1">
      <alignment horizontal="right" vertical="top"/>
    </xf>
    <xf numFmtId="0" fontId="3" fillId="4" borderId="11" xfId="0" applyFont="1" applyFill="1" applyBorder="1" applyAlignment="1">
      <alignment horizontal="left" vertical="top" wrapText="1"/>
    </xf>
    <xf numFmtId="4" fontId="3" fillId="4" borderId="11" xfId="0" applyNumberFormat="1" applyFont="1" applyFill="1" applyBorder="1" applyAlignment="1">
      <alignment horizontal="right" vertical="top"/>
    </xf>
    <xf numFmtId="164" fontId="3" fillId="4" borderId="11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4" fontId="5" fillId="0" borderId="11" xfId="0" applyNumberFormat="1" applyFont="1" applyBorder="1" applyAlignment="1">
      <alignment vertical="top"/>
    </xf>
    <xf numFmtId="164" fontId="5" fillId="0" borderId="11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right" vertical="top"/>
    </xf>
    <xf numFmtId="0" fontId="3" fillId="2" borderId="17" xfId="0" applyFont="1" applyFill="1" applyBorder="1" applyAlignment="1">
      <alignment horizontal="center" vertical="top"/>
    </xf>
    <xf numFmtId="4" fontId="3" fillId="2" borderId="16" xfId="0" applyNumberFormat="1" applyFont="1" applyFill="1" applyBorder="1" applyAlignment="1" applyProtection="1">
      <alignment horizontal="center" vertical="top"/>
      <protection locked="0"/>
    </xf>
    <xf numFmtId="164" fontId="3" fillId="2" borderId="16" xfId="0" applyNumberFormat="1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/>
    </xf>
    <xf numFmtId="0" fontId="2" fillId="3" borderId="1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0" borderId="12" xfId="0" applyFont="1" applyBorder="1"/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5" fillId="4" borderId="12" xfId="0" applyFont="1" applyFill="1" applyBorder="1" applyAlignment="1">
      <alignment vertical="top"/>
    </xf>
    <xf numFmtId="0" fontId="5" fillId="4" borderId="12" xfId="0" applyFont="1" applyFill="1" applyBorder="1" applyAlignment="1">
      <alignment horizontal="left" vertical="top" wrapText="1"/>
    </xf>
    <xf numFmtId="16" fontId="2" fillId="0" borderId="12" xfId="0" applyNumberFormat="1" applyFont="1" applyBorder="1" applyAlignment="1">
      <alignment horizontal="left" vertical="top"/>
    </xf>
    <xf numFmtId="0" fontId="4" fillId="0" borderId="12" xfId="0" applyFont="1" applyBorder="1"/>
    <xf numFmtId="0" fontId="5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4" fontId="3" fillId="2" borderId="14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A&#199;AO_HMAA_JAN%20A%20DEZ_2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_2021"/>
      <sheetName val="FEVEREIRO_21"/>
      <sheetName val="MARÇO_21"/>
      <sheetName val="ABRIL_21"/>
      <sheetName val="MAIO_21"/>
      <sheetName val="JUNHO_21"/>
      <sheetName val="JULHO_21"/>
      <sheetName val="AGOSTO_21"/>
      <sheetName val="SETEMBRO_21"/>
      <sheetName val="OUTUBRO_21"/>
      <sheetName val="NOVEMBRO_21"/>
      <sheetName val="DEZEMBRO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2">
          <cell r="B172">
            <v>62734.35999999987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B522-2523-4474-BD69-42E8E3CB768A}">
  <dimension ref="A1:J177"/>
  <sheetViews>
    <sheetView tabSelected="1" zoomScaleNormal="100" workbookViewId="0">
      <selection activeCell="C15" sqref="C15"/>
    </sheetView>
  </sheetViews>
  <sheetFormatPr defaultColWidth="8.6640625" defaultRowHeight="13.8" x14ac:dyDescent="0.3"/>
  <cols>
    <col min="1" max="1" width="50.44140625" style="6" bestFit="1" customWidth="1"/>
    <col min="2" max="2" width="13.6640625" style="9" bestFit="1" customWidth="1"/>
    <col min="3" max="3" width="13" style="10" customWidth="1"/>
    <col min="4" max="4" width="15.6640625" style="11" customWidth="1"/>
    <col min="5" max="5" width="33.21875" style="6" customWidth="1"/>
    <col min="6" max="6" width="8.6640625" style="6"/>
    <col min="7" max="7" width="21.44140625" style="6" customWidth="1"/>
    <col min="8" max="8" width="14.109375" style="7" customWidth="1"/>
    <col min="9" max="9" width="16" style="7" customWidth="1"/>
    <col min="10" max="10" width="19.33203125" style="7" customWidth="1"/>
    <col min="11" max="16384" width="8.6640625" style="6"/>
  </cols>
  <sheetData>
    <row r="1" spans="1:7" ht="13.95" customHeight="1" x14ac:dyDescent="0.3">
      <c r="A1" s="1" t="s">
        <v>0</v>
      </c>
      <c r="B1" s="2"/>
      <c r="C1" s="3"/>
      <c r="D1" s="4"/>
      <c r="E1" s="5"/>
      <c r="G1" s="7"/>
    </row>
    <row r="2" spans="1:7" ht="13.95" customHeight="1" x14ac:dyDescent="0.3">
      <c r="A2" s="8" t="s">
        <v>1</v>
      </c>
      <c r="E2" s="12"/>
      <c r="G2" s="7"/>
    </row>
    <row r="3" spans="1:7" ht="13.95" customHeight="1" x14ac:dyDescent="0.3">
      <c r="A3" s="8"/>
      <c r="E3" s="12"/>
      <c r="G3" s="7"/>
    </row>
    <row r="4" spans="1:7" ht="13.95" customHeight="1" x14ac:dyDescent="0.3">
      <c r="A4" s="13" t="s">
        <v>2</v>
      </c>
      <c r="B4" s="14"/>
      <c r="C4" s="14"/>
      <c r="D4" s="14"/>
      <c r="E4" s="15"/>
      <c r="G4" s="7"/>
    </row>
    <row r="5" spans="1:7" ht="13.95" customHeight="1" thickBot="1" x14ac:dyDescent="0.35">
      <c r="A5" s="8"/>
      <c r="B5" s="67"/>
      <c r="C5" s="68"/>
      <c r="D5" s="69"/>
      <c r="E5" s="12"/>
      <c r="G5" s="7"/>
    </row>
    <row r="6" spans="1:7" ht="13.95" customHeight="1" x14ac:dyDescent="0.3">
      <c r="A6" s="102" t="s">
        <v>3</v>
      </c>
      <c r="B6" s="103" t="s">
        <v>4</v>
      </c>
      <c r="C6" s="104" t="s">
        <v>5</v>
      </c>
      <c r="D6" s="105" t="s">
        <v>6</v>
      </c>
      <c r="E6" s="106" t="s">
        <v>7</v>
      </c>
      <c r="G6" s="7"/>
    </row>
    <row r="7" spans="1:7" ht="13.95" customHeight="1" x14ac:dyDescent="0.3">
      <c r="A7" s="107" t="s">
        <v>8</v>
      </c>
      <c r="B7" s="75">
        <f>SUM(B8,B16,B34)</f>
        <v>396368.49000000005</v>
      </c>
      <c r="C7" s="74"/>
      <c r="D7" s="76"/>
      <c r="E7" s="108"/>
      <c r="G7" s="7"/>
    </row>
    <row r="8" spans="1:7" ht="13.95" customHeight="1" x14ac:dyDescent="0.3">
      <c r="A8" s="109" t="s">
        <v>9</v>
      </c>
      <c r="B8" s="77">
        <f>SUM(B9:B15)</f>
        <v>181538.6</v>
      </c>
      <c r="C8" s="78"/>
      <c r="D8" s="79"/>
      <c r="E8" s="110"/>
      <c r="G8" s="7"/>
    </row>
    <row r="9" spans="1:7" ht="13.95" customHeight="1" x14ac:dyDescent="0.3">
      <c r="A9" s="16" t="s">
        <v>10</v>
      </c>
      <c r="B9" s="17">
        <v>116287.02</v>
      </c>
      <c r="C9" s="18">
        <v>44543</v>
      </c>
      <c r="D9" s="36" t="s">
        <v>11</v>
      </c>
      <c r="E9" s="19"/>
      <c r="G9" s="7"/>
    </row>
    <row r="10" spans="1:7" ht="13.95" customHeight="1" x14ac:dyDescent="0.3">
      <c r="A10" s="16" t="s">
        <v>12</v>
      </c>
      <c r="B10" s="17">
        <v>55642.9</v>
      </c>
      <c r="C10" s="18">
        <v>44543</v>
      </c>
      <c r="D10" s="36" t="s">
        <v>11</v>
      </c>
      <c r="E10" s="19"/>
      <c r="G10" s="7"/>
    </row>
    <row r="11" spans="1:7" ht="13.95" customHeight="1" x14ac:dyDescent="0.3">
      <c r="A11" s="16" t="s">
        <v>13</v>
      </c>
      <c r="B11" s="17">
        <v>1863.44</v>
      </c>
      <c r="C11" s="18">
        <v>44908</v>
      </c>
      <c r="D11" s="36" t="s">
        <v>14</v>
      </c>
      <c r="E11" s="19"/>
      <c r="G11" s="7"/>
    </row>
    <row r="12" spans="1:7" ht="13.95" customHeight="1" x14ac:dyDescent="0.3">
      <c r="A12" s="16" t="s">
        <v>15</v>
      </c>
      <c r="B12" s="17">
        <v>1837.96</v>
      </c>
      <c r="C12" s="18">
        <v>44908</v>
      </c>
      <c r="D12" s="36" t="s">
        <v>16</v>
      </c>
      <c r="E12" s="19"/>
      <c r="G12" s="7"/>
    </row>
    <row r="13" spans="1:7" ht="13.95" customHeight="1" x14ac:dyDescent="0.3">
      <c r="A13" s="16" t="s">
        <v>17</v>
      </c>
      <c r="B13" s="17">
        <v>4251.9799999999996</v>
      </c>
      <c r="C13" s="18">
        <v>44543</v>
      </c>
      <c r="D13" s="36" t="s">
        <v>16</v>
      </c>
      <c r="E13" s="19"/>
      <c r="G13" s="7"/>
    </row>
    <row r="14" spans="1:7" ht="13.95" customHeight="1" x14ac:dyDescent="0.3">
      <c r="A14" s="16" t="s">
        <v>18</v>
      </c>
      <c r="B14" s="17">
        <v>1655.3</v>
      </c>
      <c r="C14" s="18">
        <v>44543</v>
      </c>
      <c r="D14" s="36" t="s">
        <v>16</v>
      </c>
      <c r="E14" s="19"/>
      <c r="G14" s="7"/>
    </row>
    <row r="15" spans="1:7" ht="13.95" customHeight="1" x14ac:dyDescent="0.3">
      <c r="A15" s="16"/>
      <c r="B15" s="80"/>
      <c r="C15" s="18"/>
      <c r="D15" s="36"/>
      <c r="E15" s="19"/>
      <c r="G15" s="7"/>
    </row>
    <row r="16" spans="1:7" ht="13.95" customHeight="1" x14ac:dyDescent="0.3">
      <c r="A16" s="111" t="s">
        <v>19</v>
      </c>
      <c r="B16" s="77">
        <f>SUM(B17:B33)</f>
        <v>151219.29999999999</v>
      </c>
      <c r="C16" s="82"/>
      <c r="D16" s="81"/>
      <c r="E16" s="112"/>
      <c r="G16" s="7"/>
    </row>
    <row r="17" spans="1:7" ht="13.95" customHeight="1" x14ac:dyDescent="0.3">
      <c r="A17" s="53" t="s">
        <v>20</v>
      </c>
      <c r="B17" s="28">
        <v>4800</v>
      </c>
      <c r="C17" s="22">
        <v>44543</v>
      </c>
      <c r="D17" s="49" t="s">
        <v>16</v>
      </c>
      <c r="E17" s="50" t="s">
        <v>21</v>
      </c>
      <c r="G17" s="7"/>
    </row>
    <row r="18" spans="1:7" ht="13.95" customHeight="1" x14ac:dyDescent="0.3">
      <c r="A18" s="53" t="s">
        <v>22</v>
      </c>
      <c r="B18" s="28">
        <v>3037.69</v>
      </c>
      <c r="C18" s="22">
        <v>44546</v>
      </c>
      <c r="D18" s="49" t="s">
        <v>14</v>
      </c>
      <c r="E18" s="50" t="s">
        <v>23</v>
      </c>
      <c r="G18" s="7"/>
    </row>
    <row r="19" spans="1:7" ht="13.95" customHeight="1" x14ac:dyDescent="0.3">
      <c r="A19" s="53" t="s">
        <v>24</v>
      </c>
      <c r="B19" s="28">
        <v>8620.1200000000008</v>
      </c>
      <c r="C19" s="22">
        <v>44546</v>
      </c>
      <c r="D19" s="49" t="s">
        <v>16</v>
      </c>
      <c r="E19" s="50" t="s">
        <v>25</v>
      </c>
      <c r="G19" s="7"/>
    </row>
    <row r="20" spans="1:7" ht="13.95" customHeight="1" x14ac:dyDescent="0.3">
      <c r="A20" s="53" t="s">
        <v>26</v>
      </c>
      <c r="B20" s="28">
        <v>13871</v>
      </c>
      <c r="C20" s="22">
        <v>44546</v>
      </c>
      <c r="D20" s="49" t="s">
        <v>16</v>
      </c>
      <c r="E20" s="50" t="s">
        <v>27</v>
      </c>
      <c r="G20" s="7"/>
    </row>
    <row r="21" spans="1:7" ht="13.95" customHeight="1" x14ac:dyDescent="0.3">
      <c r="A21" s="53" t="s">
        <v>28</v>
      </c>
      <c r="B21" s="28">
        <v>10000</v>
      </c>
      <c r="C21" s="22">
        <v>44546</v>
      </c>
      <c r="D21" s="49" t="s">
        <v>16</v>
      </c>
      <c r="E21" s="50" t="s">
        <v>29</v>
      </c>
      <c r="G21" s="7"/>
    </row>
    <row r="22" spans="1:7" ht="13.95" customHeight="1" x14ac:dyDescent="0.3">
      <c r="A22" s="53" t="s">
        <v>30</v>
      </c>
      <c r="B22" s="28">
        <v>4035.55</v>
      </c>
      <c r="C22" s="22">
        <v>44546</v>
      </c>
      <c r="D22" s="49" t="s">
        <v>16</v>
      </c>
      <c r="E22" s="50" t="s">
        <v>31</v>
      </c>
      <c r="G22" s="7"/>
    </row>
    <row r="23" spans="1:7" ht="13.95" customHeight="1" x14ac:dyDescent="0.3">
      <c r="A23" s="53" t="s">
        <v>32</v>
      </c>
      <c r="B23" s="28">
        <v>2000</v>
      </c>
      <c r="C23" s="22">
        <v>44546</v>
      </c>
      <c r="D23" s="49" t="s">
        <v>16</v>
      </c>
      <c r="E23" s="50" t="s">
        <v>33</v>
      </c>
      <c r="G23" s="7"/>
    </row>
    <row r="24" spans="1:7" ht="13.95" customHeight="1" x14ac:dyDescent="0.3">
      <c r="A24" s="20" t="s">
        <v>34</v>
      </c>
      <c r="B24" s="28">
        <v>19488.240000000002</v>
      </c>
      <c r="C24" s="22">
        <v>44546</v>
      </c>
      <c r="D24" s="49" t="s">
        <v>16</v>
      </c>
      <c r="E24" s="50" t="s">
        <v>35</v>
      </c>
      <c r="G24" s="7"/>
    </row>
    <row r="25" spans="1:7" ht="13.95" customHeight="1" x14ac:dyDescent="0.3">
      <c r="A25" s="53" t="s">
        <v>36</v>
      </c>
      <c r="B25" s="28">
        <v>7372</v>
      </c>
      <c r="C25" s="22">
        <v>44546</v>
      </c>
      <c r="D25" s="49" t="s">
        <v>16</v>
      </c>
      <c r="E25" s="50" t="s">
        <v>37</v>
      </c>
      <c r="G25" s="7"/>
    </row>
    <row r="26" spans="1:7" ht="13.95" customHeight="1" x14ac:dyDescent="0.3">
      <c r="A26" s="20" t="s">
        <v>38</v>
      </c>
      <c r="B26" s="28">
        <v>6000</v>
      </c>
      <c r="C26" s="22">
        <v>44547</v>
      </c>
      <c r="D26" s="49" t="s">
        <v>16</v>
      </c>
      <c r="E26" s="50" t="s">
        <v>21</v>
      </c>
      <c r="G26" s="7"/>
    </row>
    <row r="27" spans="1:7" ht="13.95" customHeight="1" x14ac:dyDescent="0.3">
      <c r="A27" s="53" t="s">
        <v>39</v>
      </c>
      <c r="B27" s="28">
        <v>10862.03</v>
      </c>
      <c r="C27" s="22">
        <v>44547</v>
      </c>
      <c r="D27" s="49" t="s">
        <v>16</v>
      </c>
      <c r="E27" s="50" t="s">
        <v>40</v>
      </c>
      <c r="G27" s="7"/>
    </row>
    <row r="28" spans="1:7" ht="13.95" customHeight="1" x14ac:dyDescent="0.3">
      <c r="A28" s="20" t="s">
        <v>41</v>
      </c>
      <c r="B28" s="28">
        <v>2231</v>
      </c>
      <c r="C28" s="22">
        <v>44550</v>
      </c>
      <c r="D28" s="49" t="s">
        <v>14</v>
      </c>
      <c r="E28" s="50" t="s">
        <v>42</v>
      </c>
      <c r="G28" s="7"/>
    </row>
    <row r="29" spans="1:7" ht="13.95" customHeight="1" x14ac:dyDescent="0.3">
      <c r="A29" s="53" t="s">
        <v>43</v>
      </c>
      <c r="B29" s="28">
        <v>3395</v>
      </c>
      <c r="C29" s="22">
        <v>44550</v>
      </c>
      <c r="D29" s="49" t="s">
        <v>16</v>
      </c>
      <c r="E29" s="50" t="s">
        <v>44</v>
      </c>
      <c r="G29" s="7"/>
    </row>
    <row r="30" spans="1:7" ht="13.95" customHeight="1" x14ac:dyDescent="0.3">
      <c r="A30" s="20" t="s">
        <v>45</v>
      </c>
      <c r="B30" s="28">
        <v>11537.95</v>
      </c>
      <c r="C30" s="22">
        <v>44551</v>
      </c>
      <c r="D30" s="49" t="s">
        <v>16</v>
      </c>
      <c r="E30" s="50" t="s">
        <v>46</v>
      </c>
      <c r="G30" s="7"/>
    </row>
    <row r="31" spans="1:7" ht="13.95" customHeight="1" x14ac:dyDescent="0.3">
      <c r="A31" s="53" t="s">
        <v>47</v>
      </c>
      <c r="B31" s="28">
        <v>34114.47</v>
      </c>
      <c r="C31" s="22">
        <v>44551</v>
      </c>
      <c r="D31" s="49" t="s">
        <v>16</v>
      </c>
      <c r="E31" s="50" t="s">
        <v>48</v>
      </c>
      <c r="G31" s="7"/>
    </row>
    <row r="32" spans="1:7" ht="13.95" customHeight="1" x14ac:dyDescent="0.3">
      <c r="A32" s="20" t="s">
        <v>47</v>
      </c>
      <c r="B32" s="28">
        <v>9854.25</v>
      </c>
      <c r="C32" s="22">
        <v>44551</v>
      </c>
      <c r="D32" s="49" t="s">
        <v>16</v>
      </c>
      <c r="E32" s="50" t="s">
        <v>49</v>
      </c>
      <c r="G32" s="7"/>
    </row>
    <row r="33" spans="1:7" ht="13.95" customHeight="1" x14ac:dyDescent="0.3">
      <c r="A33" s="20"/>
      <c r="B33" s="28"/>
      <c r="C33" s="22"/>
      <c r="D33" s="49"/>
      <c r="E33" s="50"/>
      <c r="G33" s="7"/>
    </row>
    <row r="34" spans="1:7" ht="13.95" customHeight="1" x14ac:dyDescent="0.3">
      <c r="A34" s="111" t="s">
        <v>50</v>
      </c>
      <c r="B34" s="77">
        <f>SUM(B35:B39)</f>
        <v>63610.590000000004</v>
      </c>
      <c r="C34" s="82"/>
      <c r="D34" s="81"/>
      <c r="E34" s="112"/>
      <c r="G34" s="7"/>
    </row>
    <row r="35" spans="1:7" ht="13.95" customHeight="1" x14ac:dyDescent="0.3">
      <c r="A35" s="20" t="s">
        <v>51</v>
      </c>
      <c r="B35" s="83">
        <v>1270.76</v>
      </c>
      <c r="C35" s="22">
        <v>44547</v>
      </c>
      <c r="D35" s="49" t="s">
        <v>52</v>
      </c>
      <c r="E35" s="113"/>
      <c r="G35" s="7"/>
    </row>
    <row r="36" spans="1:7" ht="13.95" customHeight="1" x14ac:dyDescent="0.3">
      <c r="A36" s="20" t="s">
        <v>53</v>
      </c>
      <c r="B36" s="83">
        <v>2281.96</v>
      </c>
      <c r="C36" s="22">
        <v>44547</v>
      </c>
      <c r="D36" s="49" t="s">
        <v>52</v>
      </c>
      <c r="E36" s="113"/>
      <c r="G36" s="7"/>
    </row>
    <row r="37" spans="1:7" ht="13.95" customHeight="1" x14ac:dyDescent="0.3">
      <c r="A37" s="20" t="s">
        <v>54</v>
      </c>
      <c r="B37" s="21">
        <v>44476.37</v>
      </c>
      <c r="C37" s="22">
        <v>44547</v>
      </c>
      <c r="D37" s="23" t="s">
        <v>55</v>
      </c>
      <c r="E37" s="113"/>
      <c r="G37" s="7"/>
    </row>
    <row r="38" spans="1:7" ht="13.95" customHeight="1" x14ac:dyDescent="0.3">
      <c r="A38" s="20" t="s">
        <v>56</v>
      </c>
      <c r="B38" s="21">
        <v>15581.5</v>
      </c>
      <c r="C38" s="22">
        <v>44547</v>
      </c>
      <c r="D38" s="23" t="s">
        <v>55</v>
      </c>
      <c r="E38" s="113"/>
      <c r="G38" s="7"/>
    </row>
    <row r="39" spans="1:7" ht="13.95" customHeight="1" x14ac:dyDescent="0.3">
      <c r="A39" s="20"/>
      <c r="B39" s="28"/>
      <c r="C39" s="18"/>
      <c r="D39" s="36"/>
      <c r="E39" s="19"/>
      <c r="G39" s="7"/>
    </row>
    <row r="40" spans="1:7" ht="13.95" customHeight="1" x14ac:dyDescent="0.3">
      <c r="A40" s="114" t="s">
        <v>57</v>
      </c>
      <c r="B40" s="75">
        <f>SUM(B41,B61,B66)</f>
        <v>55445.920000000006</v>
      </c>
      <c r="C40" s="85"/>
      <c r="D40" s="84"/>
      <c r="E40" s="115"/>
      <c r="G40" s="7"/>
    </row>
    <row r="41" spans="1:7" ht="13.95" customHeight="1" x14ac:dyDescent="0.3">
      <c r="A41" s="109" t="s">
        <v>58</v>
      </c>
      <c r="B41" s="77">
        <f>SUM(B42:B60)</f>
        <v>53349.320000000007</v>
      </c>
      <c r="C41" s="78"/>
      <c r="D41" s="79"/>
      <c r="E41" s="110"/>
      <c r="G41" s="7"/>
    </row>
    <row r="42" spans="1:7" ht="13.95" customHeight="1" x14ac:dyDescent="0.3">
      <c r="A42" s="42" t="s">
        <v>59</v>
      </c>
      <c r="B42" s="28">
        <v>1392.84</v>
      </c>
      <c r="C42" s="24">
        <v>44531</v>
      </c>
      <c r="D42" s="86" t="s">
        <v>14</v>
      </c>
      <c r="E42" s="26" t="s">
        <v>60</v>
      </c>
      <c r="G42" s="7"/>
    </row>
    <row r="43" spans="1:7" ht="13.95" customHeight="1" x14ac:dyDescent="0.3">
      <c r="A43" s="42" t="s">
        <v>61</v>
      </c>
      <c r="B43" s="28">
        <v>1279.51</v>
      </c>
      <c r="C43" s="24">
        <v>44532</v>
      </c>
      <c r="D43" s="86" t="s">
        <v>16</v>
      </c>
      <c r="E43" s="26" t="s">
        <v>62</v>
      </c>
      <c r="G43" s="7"/>
    </row>
    <row r="44" spans="1:7" ht="13.95" customHeight="1" x14ac:dyDescent="0.3">
      <c r="A44" s="42" t="s">
        <v>59</v>
      </c>
      <c r="B44" s="28">
        <v>4311.54</v>
      </c>
      <c r="C44" s="24">
        <v>44533</v>
      </c>
      <c r="D44" s="86" t="s">
        <v>14</v>
      </c>
      <c r="E44" s="26" t="s">
        <v>63</v>
      </c>
      <c r="G44" s="7"/>
    </row>
    <row r="45" spans="1:7" ht="13.95" customHeight="1" x14ac:dyDescent="0.3">
      <c r="A45" s="42" t="s">
        <v>59</v>
      </c>
      <c r="B45" s="28">
        <v>285</v>
      </c>
      <c r="C45" s="24">
        <v>44533</v>
      </c>
      <c r="D45" s="86" t="s">
        <v>14</v>
      </c>
      <c r="E45" s="26" t="s">
        <v>64</v>
      </c>
      <c r="G45" s="7"/>
    </row>
    <row r="46" spans="1:7" ht="13.95" customHeight="1" x14ac:dyDescent="0.3">
      <c r="A46" s="42" t="s">
        <v>59</v>
      </c>
      <c r="B46" s="28">
        <v>2215.12</v>
      </c>
      <c r="C46" s="24">
        <v>44533</v>
      </c>
      <c r="D46" s="86" t="s">
        <v>14</v>
      </c>
      <c r="E46" s="26" t="s">
        <v>65</v>
      </c>
      <c r="G46" s="7"/>
    </row>
    <row r="47" spans="1:7" ht="13.95" customHeight="1" x14ac:dyDescent="0.3">
      <c r="A47" s="42" t="s">
        <v>59</v>
      </c>
      <c r="B47" s="28">
        <v>3587.58</v>
      </c>
      <c r="C47" s="24">
        <v>44533</v>
      </c>
      <c r="D47" s="25" t="s">
        <v>14</v>
      </c>
      <c r="E47" s="26" t="s">
        <v>66</v>
      </c>
      <c r="G47" s="7"/>
    </row>
    <row r="48" spans="1:7" ht="13.95" customHeight="1" x14ac:dyDescent="0.3">
      <c r="A48" s="42" t="s">
        <v>59</v>
      </c>
      <c r="B48" s="28">
        <v>565.41999999999996</v>
      </c>
      <c r="C48" s="24">
        <v>44544</v>
      </c>
      <c r="D48" s="25" t="s">
        <v>14</v>
      </c>
      <c r="E48" s="26" t="s">
        <v>67</v>
      </c>
      <c r="G48" s="7"/>
    </row>
    <row r="49" spans="1:7" ht="13.95" customHeight="1" x14ac:dyDescent="0.3">
      <c r="A49" s="42" t="s">
        <v>59</v>
      </c>
      <c r="B49" s="28">
        <v>5034.5600000000004</v>
      </c>
      <c r="C49" s="24">
        <v>44544</v>
      </c>
      <c r="D49" s="25" t="s">
        <v>14</v>
      </c>
      <c r="E49" s="26" t="s">
        <v>68</v>
      </c>
      <c r="G49" s="7"/>
    </row>
    <row r="50" spans="1:7" ht="13.95" customHeight="1" x14ac:dyDescent="0.3">
      <c r="A50" s="42" t="s">
        <v>59</v>
      </c>
      <c r="B50" s="28">
        <v>3163.58</v>
      </c>
      <c r="C50" s="24">
        <v>44544</v>
      </c>
      <c r="D50" s="25" t="s">
        <v>14</v>
      </c>
      <c r="E50" s="26" t="s">
        <v>69</v>
      </c>
      <c r="G50" s="7"/>
    </row>
    <row r="51" spans="1:7" ht="13.95" customHeight="1" x14ac:dyDescent="0.3">
      <c r="A51" s="42" t="s">
        <v>59</v>
      </c>
      <c r="B51" s="28">
        <v>2142.31</v>
      </c>
      <c r="C51" s="24">
        <v>44544</v>
      </c>
      <c r="D51" s="25" t="s">
        <v>14</v>
      </c>
      <c r="E51" s="26" t="s">
        <v>70</v>
      </c>
      <c r="G51" s="7"/>
    </row>
    <row r="52" spans="1:7" ht="13.95" customHeight="1" x14ac:dyDescent="0.3">
      <c r="A52" s="42" t="s">
        <v>61</v>
      </c>
      <c r="B52" s="28">
        <v>1859.97</v>
      </c>
      <c r="C52" s="24">
        <v>44545</v>
      </c>
      <c r="D52" s="25" t="s">
        <v>16</v>
      </c>
      <c r="E52" s="27" t="s">
        <v>71</v>
      </c>
      <c r="G52" s="7"/>
    </row>
    <row r="53" spans="1:7" ht="13.95" customHeight="1" x14ac:dyDescent="0.3">
      <c r="A53" s="42" t="s">
        <v>59</v>
      </c>
      <c r="B53" s="28">
        <v>7500</v>
      </c>
      <c r="C53" s="24">
        <v>44547</v>
      </c>
      <c r="D53" s="25" t="s">
        <v>14</v>
      </c>
      <c r="E53" s="26" t="s">
        <v>72</v>
      </c>
      <c r="G53" s="7"/>
    </row>
    <row r="54" spans="1:7" ht="13.95" customHeight="1" x14ac:dyDescent="0.3">
      <c r="A54" s="42" t="s">
        <v>59</v>
      </c>
      <c r="B54" s="28">
        <v>860.26</v>
      </c>
      <c r="C54" s="24">
        <v>44547</v>
      </c>
      <c r="D54" s="25" t="s">
        <v>14</v>
      </c>
      <c r="E54" s="26" t="s">
        <v>73</v>
      </c>
      <c r="G54" s="7"/>
    </row>
    <row r="55" spans="1:7" ht="13.95" customHeight="1" x14ac:dyDescent="0.3">
      <c r="A55" s="42" t="s">
        <v>59</v>
      </c>
      <c r="B55" s="28">
        <v>2137.12</v>
      </c>
      <c r="C55" s="24">
        <v>44552</v>
      </c>
      <c r="D55" s="25" t="s">
        <v>14</v>
      </c>
      <c r="E55" s="26" t="s">
        <v>74</v>
      </c>
      <c r="G55" s="7"/>
    </row>
    <row r="56" spans="1:7" ht="13.95" customHeight="1" x14ac:dyDescent="0.3">
      <c r="A56" s="42" t="s">
        <v>59</v>
      </c>
      <c r="B56" s="28">
        <v>12580.17</v>
      </c>
      <c r="C56" s="24">
        <v>44552</v>
      </c>
      <c r="D56" s="25" t="s">
        <v>14</v>
      </c>
      <c r="E56" s="26" t="s">
        <v>75</v>
      </c>
      <c r="G56" s="7"/>
    </row>
    <row r="57" spans="1:7" ht="13.95" customHeight="1" x14ac:dyDescent="0.3">
      <c r="A57" s="42" t="s">
        <v>59</v>
      </c>
      <c r="B57" s="28">
        <v>282.70999999999998</v>
      </c>
      <c r="C57" s="24">
        <v>44552</v>
      </c>
      <c r="D57" s="25" t="s">
        <v>14</v>
      </c>
      <c r="E57" s="26" t="s">
        <v>76</v>
      </c>
      <c r="G57" s="7"/>
    </row>
    <row r="58" spans="1:7" ht="13.95" customHeight="1" x14ac:dyDescent="0.3">
      <c r="A58" s="42" t="s">
        <v>61</v>
      </c>
      <c r="B58" s="28">
        <v>3218.04</v>
      </c>
      <c r="C58" s="24">
        <v>44559</v>
      </c>
      <c r="D58" s="25" t="s">
        <v>16</v>
      </c>
      <c r="E58" s="26" t="s">
        <v>77</v>
      </c>
      <c r="G58" s="7"/>
    </row>
    <row r="59" spans="1:7" ht="13.95" customHeight="1" x14ac:dyDescent="0.3">
      <c r="A59" s="42" t="s">
        <v>59</v>
      </c>
      <c r="B59" s="28">
        <v>933.59</v>
      </c>
      <c r="C59" s="24">
        <v>44560</v>
      </c>
      <c r="D59" s="25" t="s">
        <v>16</v>
      </c>
      <c r="E59" s="26" t="s">
        <v>78</v>
      </c>
      <c r="G59" s="7"/>
    </row>
    <row r="60" spans="1:7" ht="13.95" customHeight="1" x14ac:dyDescent="0.3">
      <c r="A60" s="42"/>
      <c r="B60" s="28"/>
      <c r="C60" s="24"/>
      <c r="D60" s="25"/>
      <c r="E60" s="26"/>
      <c r="G60" s="7"/>
    </row>
    <row r="61" spans="1:7" ht="13.95" customHeight="1" x14ac:dyDescent="0.3">
      <c r="A61" s="109" t="s">
        <v>79</v>
      </c>
      <c r="B61" s="77">
        <f>SUM(B62:B65)</f>
        <v>1136.5999999999999</v>
      </c>
      <c r="C61" s="78"/>
      <c r="D61" s="79"/>
      <c r="E61" s="110"/>
      <c r="G61" s="7"/>
    </row>
    <row r="62" spans="1:7" ht="13.95" customHeight="1" x14ac:dyDescent="0.3">
      <c r="A62" s="42" t="s">
        <v>80</v>
      </c>
      <c r="B62" s="28">
        <v>520</v>
      </c>
      <c r="C62" s="32">
        <v>44537</v>
      </c>
      <c r="D62" s="34" t="s">
        <v>16</v>
      </c>
      <c r="E62" s="27" t="s">
        <v>81</v>
      </c>
      <c r="G62" s="7"/>
    </row>
    <row r="63" spans="1:7" ht="13.95" customHeight="1" x14ac:dyDescent="0.3">
      <c r="A63" s="42" t="s">
        <v>82</v>
      </c>
      <c r="B63" s="28">
        <v>145</v>
      </c>
      <c r="C63" s="32">
        <v>44543</v>
      </c>
      <c r="D63" s="34" t="s">
        <v>16</v>
      </c>
      <c r="E63" s="27" t="s">
        <v>83</v>
      </c>
      <c r="G63" s="7"/>
    </row>
    <row r="64" spans="1:7" ht="13.95" customHeight="1" x14ac:dyDescent="0.3">
      <c r="A64" s="42" t="s">
        <v>84</v>
      </c>
      <c r="B64" s="28">
        <v>471.6</v>
      </c>
      <c r="C64" s="32">
        <v>44546</v>
      </c>
      <c r="D64" s="34" t="s">
        <v>14</v>
      </c>
      <c r="E64" s="27" t="s">
        <v>85</v>
      </c>
      <c r="G64" s="7"/>
    </row>
    <row r="65" spans="1:7" ht="13.95" customHeight="1" x14ac:dyDescent="0.3">
      <c r="A65" s="42"/>
      <c r="B65" s="28"/>
      <c r="C65" s="32"/>
      <c r="D65" s="48"/>
      <c r="E65" s="27"/>
      <c r="G65" s="7"/>
    </row>
    <row r="66" spans="1:7" ht="13.95" customHeight="1" x14ac:dyDescent="0.3">
      <c r="A66" s="109" t="s">
        <v>86</v>
      </c>
      <c r="B66" s="77">
        <f>SUM(B67:B69)</f>
        <v>960</v>
      </c>
      <c r="C66" s="78"/>
      <c r="D66" s="79"/>
      <c r="E66" s="110"/>
      <c r="G66" s="7"/>
    </row>
    <row r="67" spans="1:7" ht="13.95" customHeight="1" x14ac:dyDescent="0.3">
      <c r="A67" s="42" t="s">
        <v>87</v>
      </c>
      <c r="B67" s="28">
        <v>960</v>
      </c>
      <c r="C67" s="32">
        <v>44558</v>
      </c>
      <c r="D67" s="34" t="s">
        <v>14</v>
      </c>
      <c r="E67" s="27" t="s">
        <v>88</v>
      </c>
      <c r="G67" s="7"/>
    </row>
    <row r="68" spans="1:7" ht="13.95" customHeight="1" x14ac:dyDescent="0.3">
      <c r="A68" s="42"/>
      <c r="B68" s="28"/>
      <c r="C68" s="32"/>
      <c r="D68" s="34"/>
      <c r="E68" s="27"/>
      <c r="G68" s="7"/>
    </row>
    <row r="69" spans="1:7" ht="13.95" customHeight="1" x14ac:dyDescent="0.3">
      <c r="A69" s="29"/>
      <c r="B69" s="30"/>
      <c r="C69" s="24"/>
      <c r="D69" s="25"/>
      <c r="E69" s="26"/>
      <c r="G69" s="7"/>
    </row>
    <row r="70" spans="1:7" ht="13.95" customHeight="1" x14ac:dyDescent="0.3">
      <c r="A70" s="107" t="s">
        <v>89</v>
      </c>
      <c r="B70" s="75">
        <f>SUM(B71,B76,B87,B91,,B95,B98,B103,B106)</f>
        <v>44140.45</v>
      </c>
      <c r="C70" s="74"/>
      <c r="D70" s="76"/>
      <c r="E70" s="108"/>
      <c r="G70" s="7"/>
    </row>
    <row r="71" spans="1:7" ht="13.95" customHeight="1" x14ac:dyDescent="0.3">
      <c r="A71" s="109" t="s">
        <v>90</v>
      </c>
      <c r="B71" s="77">
        <f>SUM(B72:B75)</f>
        <v>2959.52</v>
      </c>
      <c r="C71" s="78"/>
      <c r="D71" s="79"/>
      <c r="E71" s="110"/>
      <c r="G71" s="7"/>
    </row>
    <row r="72" spans="1:7" ht="13.95" customHeight="1" x14ac:dyDescent="0.3">
      <c r="A72" s="31" t="s">
        <v>91</v>
      </c>
      <c r="B72" s="28">
        <v>1336.29</v>
      </c>
      <c r="C72" s="32">
        <v>44543</v>
      </c>
      <c r="D72" s="33" t="s">
        <v>16</v>
      </c>
      <c r="E72" s="27" t="s">
        <v>92</v>
      </c>
      <c r="G72" s="7"/>
    </row>
    <row r="73" spans="1:7" ht="13.95" customHeight="1" x14ac:dyDescent="0.3">
      <c r="A73" s="31" t="s">
        <v>93</v>
      </c>
      <c r="B73" s="28">
        <v>347.5</v>
      </c>
      <c r="C73" s="32">
        <v>44546</v>
      </c>
      <c r="D73" s="33" t="s">
        <v>16</v>
      </c>
      <c r="E73" s="27" t="s">
        <v>94</v>
      </c>
      <c r="G73" s="7"/>
    </row>
    <row r="74" spans="1:7" ht="13.95" customHeight="1" x14ac:dyDescent="0.3">
      <c r="A74" s="31" t="s">
        <v>91</v>
      </c>
      <c r="B74" s="28">
        <v>1275.73</v>
      </c>
      <c r="C74" s="32">
        <v>44558</v>
      </c>
      <c r="D74" s="33" t="s">
        <v>16</v>
      </c>
      <c r="E74" s="116" t="s">
        <v>95</v>
      </c>
      <c r="G74" s="7"/>
    </row>
    <row r="75" spans="1:7" ht="13.95" customHeight="1" x14ac:dyDescent="0.3">
      <c r="A75" s="31"/>
      <c r="B75" s="30"/>
      <c r="C75" s="24"/>
      <c r="D75" s="25"/>
      <c r="E75" s="26"/>
      <c r="G75" s="7"/>
    </row>
    <row r="76" spans="1:7" ht="13.95" customHeight="1" x14ac:dyDescent="0.3">
      <c r="A76" s="109" t="s">
        <v>96</v>
      </c>
      <c r="B76" s="77">
        <f>SUM(B77:B86)</f>
        <v>10597.24</v>
      </c>
      <c r="C76" s="78"/>
      <c r="D76" s="79"/>
      <c r="E76" s="110"/>
      <c r="G76" s="7"/>
    </row>
    <row r="77" spans="1:7" ht="13.95" customHeight="1" x14ac:dyDescent="0.3">
      <c r="A77" s="31" t="s">
        <v>97</v>
      </c>
      <c r="B77" s="28">
        <v>1191.67</v>
      </c>
      <c r="C77" s="32">
        <v>44543</v>
      </c>
      <c r="D77" s="33" t="s">
        <v>16</v>
      </c>
      <c r="E77" s="116" t="s">
        <v>98</v>
      </c>
      <c r="G77" s="7"/>
    </row>
    <row r="78" spans="1:7" ht="13.95" customHeight="1" x14ac:dyDescent="0.3">
      <c r="A78" s="31" t="s">
        <v>97</v>
      </c>
      <c r="B78" s="28">
        <v>1159.31</v>
      </c>
      <c r="C78" s="32">
        <v>44543</v>
      </c>
      <c r="D78" s="33" t="s">
        <v>16</v>
      </c>
      <c r="E78" s="116" t="s">
        <v>99</v>
      </c>
      <c r="G78" s="7"/>
    </row>
    <row r="79" spans="1:7" ht="13.95" customHeight="1" x14ac:dyDescent="0.3">
      <c r="A79" s="31" t="s">
        <v>91</v>
      </c>
      <c r="B79" s="28">
        <v>1666.58</v>
      </c>
      <c r="C79" s="32">
        <v>44543</v>
      </c>
      <c r="D79" s="33" t="s">
        <v>16</v>
      </c>
      <c r="E79" s="27" t="s">
        <v>100</v>
      </c>
      <c r="G79" s="7"/>
    </row>
    <row r="80" spans="1:7" ht="13.95" customHeight="1" x14ac:dyDescent="0.3">
      <c r="A80" s="31" t="s">
        <v>93</v>
      </c>
      <c r="B80" s="28">
        <v>280.25</v>
      </c>
      <c r="C80" s="32">
        <v>44544</v>
      </c>
      <c r="D80" s="33" t="s">
        <v>16</v>
      </c>
      <c r="E80" s="27" t="s">
        <v>101</v>
      </c>
      <c r="G80" s="7"/>
    </row>
    <row r="81" spans="1:7" ht="13.95" customHeight="1" x14ac:dyDescent="0.3">
      <c r="A81" s="31" t="s">
        <v>97</v>
      </c>
      <c r="B81" s="28">
        <v>1174.19</v>
      </c>
      <c r="C81" s="32">
        <v>44551</v>
      </c>
      <c r="D81" s="33" t="s">
        <v>16</v>
      </c>
      <c r="E81" s="27" t="s">
        <v>102</v>
      </c>
      <c r="G81" s="7"/>
    </row>
    <row r="82" spans="1:7" ht="13.95" customHeight="1" x14ac:dyDescent="0.3">
      <c r="A82" s="31" t="s">
        <v>97</v>
      </c>
      <c r="B82" s="28">
        <v>1190.06</v>
      </c>
      <c r="C82" s="32">
        <v>44551</v>
      </c>
      <c r="D82" s="33" t="s">
        <v>16</v>
      </c>
      <c r="E82" s="27" t="s">
        <v>103</v>
      </c>
      <c r="G82" s="7"/>
    </row>
    <row r="83" spans="1:7" ht="13.95" customHeight="1" x14ac:dyDescent="0.3">
      <c r="A83" s="31" t="s">
        <v>97</v>
      </c>
      <c r="B83" s="28">
        <v>1730.71</v>
      </c>
      <c r="C83" s="32">
        <v>44558</v>
      </c>
      <c r="D83" s="33" t="s">
        <v>16</v>
      </c>
      <c r="E83" s="27" t="s">
        <v>104</v>
      </c>
      <c r="G83" s="7"/>
    </row>
    <row r="84" spans="1:7" ht="13.95" customHeight="1" x14ac:dyDescent="0.3">
      <c r="A84" s="31" t="s">
        <v>91</v>
      </c>
      <c r="B84" s="28">
        <v>2204.4699999999998</v>
      </c>
      <c r="C84" s="32">
        <v>44558</v>
      </c>
      <c r="D84" s="33" t="s">
        <v>16</v>
      </c>
      <c r="E84" s="27" t="s">
        <v>105</v>
      </c>
      <c r="G84" s="7"/>
    </row>
    <row r="85" spans="1:7" ht="13.95" customHeight="1" x14ac:dyDescent="0.3">
      <c r="A85" s="31"/>
      <c r="B85" s="28"/>
      <c r="C85" s="32"/>
      <c r="D85" s="33"/>
      <c r="E85" s="27"/>
      <c r="G85" s="7"/>
    </row>
    <row r="86" spans="1:7" ht="13.95" customHeight="1" x14ac:dyDescent="0.3">
      <c r="A86" s="31"/>
      <c r="B86" s="87"/>
      <c r="C86" s="88"/>
      <c r="D86" s="89"/>
      <c r="E86" s="117"/>
      <c r="G86" s="7"/>
    </row>
    <row r="87" spans="1:7" ht="13.95" customHeight="1" x14ac:dyDescent="0.3">
      <c r="A87" s="109" t="s">
        <v>106</v>
      </c>
      <c r="B87" s="77">
        <f>SUM(B88:B90)</f>
        <v>0</v>
      </c>
      <c r="C87" s="78"/>
      <c r="D87" s="79"/>
      <c r="E87" s="110"/>
      <c r="G87" s="7"/>
    </row>
    <row r="88" spans="1:7" ht="13.95" customHeight="1" x14ac:dyDescent="0.3">
      <c r="A88" s="31"/>
      <c r="B88" s="28"/>
      <c r="C88" s="32"/>
      <c r="D88" s="34"/>
      <c r="E88" s="27"/>
      <c r="G88" s="7"/>
    </row>
    <row r="89" spans="1:7" ht="13.95" customHeight="1" x14ac:dyDescent="0.3">
      <c r="A89" s="31"/>
      <c r="B89" s="28"/>
      <c r="C89" s="32"/>
      <c r="D89" s="34"/>
      <c r="E89" s="27"/>
      <c r="G89" s="7"/>
    </row>
    <row r="90" spans="1:7" ht="13.95" customHeight="1" x14ac:dyDescent="0.3">
      <c r="A90" s="29"/>
      <c r="B90" s="35"/>
      <c r="C90" s="18"/>
      <c r="D90" s="36"/>
      <c r="E90" s="19"/>
      <c r="G90" s="7"/>
    </row>
    <row r="91" spans="1:7" ht="13.95" customHeight="1" x14ac:dyDescent="0.3">
      <c r="A91" s="109" t="s">
        <v>107</v>
      </c>
      <c r="B91" s="77">
        <f>SUM(B92:B94)</f>
        <v>5563.21</v>
      </c>
      <c r="C91" s="78"/>
      <c r="D91" s="79"/>
      <c r="E91" s="110"/>
      <c r="G91" s="7"/>
    </row>
    <row r="92" spans="1:7" ht="13.95" customHeight="1" x14ac:dyDescent="0.3">
      <c r="A92" s="42" t="s">
        <v>108</v>
      </c>
      <c r="B92" s="41">
        <v>4213.21</v>
      </c>
      <c r="C92" s="18">
        <v>44536</v>
      </c>
      <c r="D92" s="36" t="s">
        <v>16</v>
      </c>
      <c r="E92" s="19" t="s">
        <v>109</v>
      </c>
      <c r="G92" s="7"/>
    </row>
    <row r="93" spans="1:7" ht="13.95" customHeight="1" x14ac:dyDescent="0.3">
      <c r="A93" s="42" t="s">
        <v>110</v>
      </c>
      <c r="B93" s="41">
        <v>1350</v>
      </c>
      <c r="C93" s="18">
        <v>44546</v>
      </c>
      <c r="D93" s="36" t="s">
        <v>16</v>
      </c>
      <c r="E93" s="19" t="s">
        <v>111</v>
      </c>
      <c r="G93" s="7"/>
    </row>
    <row r="94" spans="1:7" ht="13.95" customHeight="1" x14ac:dyDescent="0.3">
      <c r="A94" s="29"/>
      <c r="B94" s="35"/>
      <c r="C94" s="18"/>
      <c r="D94" s="36"/>
      <c r="E94" s="19"/>
      <c r="G94" s="7"/>
    </row>
    <row r="95" spans="1:7" ht="13.95" customHeight="1" x14ac:dyDescent="0.3">
      <c r="A95" s="109" t="s">
        <v>112</v>
      </c>
      <c r="B95" s="77">
        <f>SUM(B96:B97)</f>
        <v>0</v>
      </c>
      <c r="C95" s="78"/>
      <c r="D95" s="79"/>
      <c r="E95" s="110"/>
      <c r="G95" s="7"/>
    </row>
    <row r="96" spans="1:7" ht="13.95" customHeight="1" x14ac:dyDescent="0.3">
      <c r="A96" s="42"/>
      <c r="B96" s="41"/>
      <c r="C96" s="18"/>
      <c r="D96" s="36"/>
      <c r="E96" s="19"/>
      <c r="G96" s="7"/>
    </row>
    <row r="97" spans="1:7" ht="13.95" customHeight="1" x14ac:dyDescent="0.3">
      <c r="A97" s="37"/>
      <c r="B97" s="38"/>
      <c r="C97" s="39"/>
      <c r="D97" s="40"/>
      <c r="E97" s="118"/>
      <c r="G97" s="7"/>
    </row>
    <row r="98" spans="1:7" ht="13.95" customHeight="1" x14ac:dyDescent="0.3">
      <c r="A98" s="109" t="s">
        <v>113</v>
      </c>
      <c r="B98" s="77">
        <f>SUM(B99:B102)</f>
        <v>25020.48</v>
      </c>
      <c r="C98" s="78"/>
      <c r="D98" s="79"/>
      <c r="E98" s="110"/>
      <c r="G98" s="7"/>
    </row>
    <row r="99" spans="1:7" ht="13.95" customHeight="1" x14ac:dyDescent="0.3">
      <c r="A99" s="29" t="s">
        <v>114</v>
      </c>
      <c r="B99" s="41">
        <v>10000</v>
      </c>
      <c r="C99" s="32">
        <v>44533</v>
      </c>
      <c r="D99" s="34" t="s">
        <v>14</v>
      </c>
      <c r="E99" s="119" t="s">
        <v>115</v>
      </c>
      <c r="G99" s="7"/>
    </row>
    <row r="100" spans="1:7" ht="13.95" customHeight="1" x14ac:dyDescent="0.3">
      <c r="A100" s="29" t="s">
        <v>116</v>
      </c>
      <c r="B100" s="41">
        <v>10020.48</v>
      </c>
      <c r="C100" s="32">
        <v>44544</v>
      </c>
      <c r="D100" s="34" t="s">
        <v>14</v>
      </c>
      <c r="E100" s="119" t="s">
        <v>117</v>
      </c>
      <c r="G100" s="7"/>
    </row>
    <row r="101" spans="1:7" ht="13.95" customHeight="1" x14ac:dyDescent="0.3">
      <c r="A101" s="29" t="s">
        <v>114</v>
      </c>
      <c r="B101" s="41">
        <v>5000</v>
      </c>
      <c r="C101" s="32">
        <v>44558</v>
      </c>
      <c r="D101" s="34" t="s">
        <v>14</v>
      </c>
      <c r="E101" s="119" t="s">
        <v>118</v>
      </c>
      <c r="G101" s="7"/>
    </row>
    <row r="102" spans="1:7" ht="13.95" customHeight="1" x14ac:dyDescent="0.3">
      <c r="A102" s="29"/>
      <c r="B102" s="35"/>
      <c r="C102" s="24"/>
      <c r="D102" s="25"/>
      <c r="E102" s="26"/>
      <c r="G102" s="7"/>
    </row>
    <row r="103" spans="1:7" ht="13.95" customHeight="1" x14ac:dyDescent="0.3">
      <c r="A103" s="109" t="s">
        <v>119</v>
      </c>
      <c r="B103" s="77">
        <f>SUM(B104:B105)</f>
        <v>0</v>
      </c>
      <c r="C103" s="78"/>
      <c r="D103" s="79"/>
      <c r="E103" s="110"/>
      <c r="G103" s="7"/>
    </row>
    <row r="104" spans="1:7" ht="13.95" customHeight="1" x14ac:dyDescent="0.3">
      <c r="A104" s="20"/>
      <c r="B104" s="28"/>
      <c r="C104" s="24"/>
      <c r="D104" s="25"/>
      <c r="E104" s="26"/>
      <c r="G104" s="7"/>
    </row>
    <row r="105" spans="1:7" ht="13.95" customHeight="1" x14ac:dyDescent="0.3">
      <c r="A105" s="31"/>
      <c r="B105" s="30"/>
      <c r="C105" s="24"/>
      <c r="D105" s="25"/>
      <c r="E105" s="26"/>
      <c r="G105" s="7"/>
    </row>
    <row r="106" spans="1:7" ht="13.95" customHeight="1" x14ac:dyDescent="0.3">
      <c r="A106" s="109" t="s">
        <v>120</v>
      </c>
      <c r="B106" s="77">
        <f>SUM(B107:B109)</f>
        <v>0</v>
      </c>
      <c r="C106" s="78"/>
      <c r="D106" s="79"/>
      <c r="E106" s="110"/>
      <c r="G106" s="7"/>
    </row>
    <row r="107" spans="1:7" ht="13.95" customHeight="1" x14ac:dyDescent="0.3">
      <c r="A107" s="43"/>
      <c r="B107" s="28"/>
      <c r="C107" s="24"/>
      <c r="D107" s="25"/>
      <c r="E107" s="26"/>
      <c r="G107" s="7"/>
    </row>
    <row r="108" spans="1:7" ht="13.95" customHeight="1" x14ac:dyDescent="0.3">
      <c r="A108" s="43"/>
      <c r="B108" s="28"/>
      <c r="C108" s="24"/>
      <c r="D108" s="25"/>
      <c r="E108" s="26"/>
      <c r="G108" s="7"/>
    </row>
    <row r="109" spans="1:7" ht="13.95" customHeight="1" x14ac:dyDescent="0.3">
      <c r="A109" s="42"/>
      <c r="B109" s="28"/>
      <c r="C109" s="32"/>
      <c r="D109" s="34"/>
      <c r="E109" s="116"/>
      <c r="G109" s="7"/>
    </row>
    <row r="110" spans="1:7" ht="13.95" customHeight="1" x14ac:dyDescent="0.3">
      <c r="A110" s="107" t="s">
        <v>121</v>
      </c>
      <c r="B110" s="75">
        <f>SUM(B111,B114)</f>
        <v>1277.5999999999999</v>
      </c>
      <c r="C110" s="74"/>
      <c r="D110" s="76"/>
      <c r="E110" s="108"/>
      <c r="G110" s="7"/>
    </row>
    <row r="111" spans="1:7" ht="13.95" customHeight="1" x14ac:dyDescent="0.3">
      <c r="A111" s="109" t="s">
        <v>122</v>
      </c>
      <c r="B111" s="77">
        <f>SUM(B112:B113)</f>
        <v>1200</v>
      </c>
      <c r="C111" s="78"/>
      <c r="D111" s="79"/>
      <c r="E111" s="110"/>
      <c r="G111" s="7"/>
    </row>
    <row r="112" spans="1:7" ht="13.95" customHeight="1" x14ac:dyDescent="0.3">
      <c r="A112" s="43" t="s">
        <v>123</v>
      </c>
      <c r="B112" s="28">
        <v>1200</v>
      </c>
      <c r="C112" s="24">
        <v>44545</v>
      </c>
      <c r="D112" s="33" t="s">
        <v>16</v>
      </c>
      <c r="E112" s="27" t="s">
        <v>124</v>
      </c>
      <c r="G112" s="7"/>
    </row>
    <row r="113" spans="1:7" ht="13.95" customHeight="1" x14ac:dyDescent="0.3">
      <c r="A113" s="20"/>
      <c r="B113" s="28"/>
      <c r="C113" s="32"/>
      <c r="D113" s="34"/>
      <c r="E113" s="27"/>
      <c r="G113" s="7"/>
    </row>
    <row r="114" spans="1:7" ht="13.95" customHeight="1" x14ac:dyDescent="0.3">
      <c r="A114" s="109" t="s">
        <v>125</v>
      </c>
      <c r="B114" s="77">
        <f>SUM(B115:B116)</f>
        <v>77.599999999999994</v>
      </c>
      <c r="C114" s="78"/>
      <c r="D114" s="79"/>
      <c r="E114" s="110"/>
      <c r="G114" s="7"/>
    </row>
    <row r="115" spans="1:7" ht="13.95" customHeight="1" x14ac:dyDescent="0.3">
      <c r="A115" s="20" t="s">
        <v>126</v>
      </c>
      <c r="B115" s="28">
        <v>77.599999999999994</v>
      </c>
      <c r="C115" s="32">
        <v>44904</v>
      </c>
      <c r="D115" s="34" t="s">
        <v>16</v>
      </c>
      <c r="E115" s="27" t="s">
        <v>40</v>
      </c>
      <c r="G115" s="7"/>
    </row>
    <row r="116" spans="1:7" ht="13.95" customHeight="1" x14ac:dyDescent="0.3">
      <c r="A116" s="42"/>
      <c r="B116" s="28"/>
      <c r="C116" s="32"/>
      <c r="D116" s="34"/>
      <c r="E116" s="27"/>
      <c r="G116" s="7"/>
    </row>
    <row r="117" spans="1:7" ht="13.95" customHeight="1" x14ac:dyDescent="0.3">
      <c r="A117" s="107" t="s">
        <v>127</v>
      </c>
      <c r="B117" s="75">
        <f>SUM(B118,B121,B124,B129)</f>
        <v>10824.36</v>
      </c>
      <c r="C117" s="74"/>
      <c r="D117" s="76"/>
      <c r="E117" s="108"/>
      <c r="G117" s="7"/>
    </row>
    <row r="118" spans="1:7" ht="13.95" customHeight="1" x14ac:dyDescent="0.3">
      <c r="A118" s="109" t="s">
        <v>128</v>
      </c>
      <c r="B118" s="77">
        <f>SUM(B119:B120)</f>
        <v>0</v>
      </c>
      <c r="C118" s="78"/>
      <c r="D118" s="79"/>
      <c r="E118" s="110"/>
      <c r="G118" s="7"/>
    </row>
    <row r="119" spans="1:7" ht="13.95" customHeight="1" x14ac:dyDescent="0.3">
      <c r="A119" s="42"/>
      <c r="B119" s="28"/>
      <c r="C119" s="32"/>
      <c r="D119" s="34"/>
      <c r="E119" s="27"/>
      <c r="G119" s="7"/>
    </row>
    <row r="120" spans="1:7" ht="13.95" customHeight="1" x14ac:dyDescent="0.3">
      <c r="A120" s="42"/>
      <c r="B120" s="90"/>
      <c r="C120" s="32"/>
      <c r="D120" s="34"/>
      <c r="E120" s="116"/>
      <c r="G120" s="7"/>
    </row>
    <row r="121" spans="1:7" ht="13.95" customHeight="1" x14ac:dyDescent="0.3">
      <c r="A121" s="109" t="s">
        <v>129</v>
      </c>
      <c r="B121" s="77">
        <f>SUM(B122:B123)</f>
        <v>0</v>
      </c>
      <c r="C121" s="78"/>
      <c r="D121" s="79"/>
      <c r="E121" s="110"/>
      <c r="G121" s="7"/>
    </row>
    <row r="122" spans="1:7" ht="13.95" customHeight="1" x14ac:dyDescent="0.3">
      <c r="A122" s="42"/>
      <c r="B122" s="28"/>
      <c r="C122" s="32"/>
      <c r="D122" s="34"/>
      <c r="E122" s="27"/>
      <c r="G122" s="7"/>
    </row>
    <row r="123" spans="1:7" ht="13.95" customHeight="1" x14ac:dyDescent="0.3">
      <c r="A123" s="42"/>
      <c r="B123" s="28"/>
      <c r="C123" s="32"/>
      <c r="D123" s="34"/>
      <c r="E123" s="27"/>
      <c r="G123" s="7"/>
    </row>
    <row r="124" spans="1:7" ht="13.95" customHeight="1" x14ac:dyDescent="0.3">
      <c r="A124" s="109" t="s">
        <v>130</v>
      </c>
      <c r="B124" s="77">
        <f>SUM(B125:B128)</f>
        <v>9166.5600000000013</v>
      </c>
      <c r="C124" s="78"/>
      <c r="D124" s="79"/>
      <c r="E124" s="110"/>
      <c r="G124" s="7"/>
    </row>
    <row r="125" spans="1:7" ht="13.95" customHeight="1" x14ac:dyDescent="0.3">
      <c r="A125" s="43" t="s">
        <v>131</v>
      </c>
      <c r="B125" s="21">
        <v>1656.07</v>
      </c>
      <c r="C125" s="32">
        <v>44547</v>
      </c>
      <c r="D125" s="34" t="s">
        <v>52</v>
      </c>
      <c r="E125" s="120"/>
      <c r="G125" s="7"/>
    </row>
    <row r="126" spans="1:7" ht="13.95" customHeight="1" x14ac:dyDescent="0.3">
      <c r="A126" s="43" t="s">
        <v>132</v>
      </c>
      <c r="B126" s="21">
        <v>2376.69</v>
      </c>
      <c r="C126" s="32">
        <v>44547</v>
      </c>
      <c r="D126" s="34" t="s">
        <v>133</v>
      </c>
      <c r="E126" s="120"/>
      <c r="G126" s="7"/>
    </row>
    <row r="127" spans="1:7" ht="13.95" customHeight="1" x14ac:dyDescent="0.3">
      <c r="A127" s="43" t="s">
        <v>134</v>
      </c>
      <c r="B127" s="21">
        <v>5133.8</v>
      </c>
      <c r="C127" s="32">
        <v>44547</v>
      </c>
      <c r="D127" s="34" t="s">
        <v>52</v>
      </c>
      <c r="E127" s="120"/>
      <c r="G127" s="7"/>
    </row>
    <row r="128" spans="1:7" ht="13.95" customHeight="1" x14ac:dyDescent="0.3">
      <c r="A128" s="43"/>
      <c r="B128" s="91"/>
      <c r="C128" s="32"/>
      <c r="D128" s="34"/>
      <c r="E128" s="27"/>
      <c r="G128" s="7"/>
    </row>
    <row r="129" spans="1:10" ht="13.95" customHeight="1" x14ac:dyDescent="0.3">
      <c r="A129" s="109" t="s">
        <v>135</v>
      </c>
      <c r="B129" s="77">
        <f>SUM(B130:B132)</f>
        <v>1657.8</v>
      </c>
      <c r="C129" s="78"/>
      <c r="D129" s="79"/>
      <c r="E129" s="110"/>
      <c r="G129" s="7"/>
    </row>
    <row r="130" spans="1:10" s="44" customFormat="1" ht="13.95" customHeight="1" x14ac:dyDescent="0.3">
      <c r="A130" s="31" t="s">
        <v>136</v>
      </c>
      <c r="B130" s="30">
        <v>1504.8</v>
      </c>
      <c r="C130" s="88"/>
      <c r="D130" s="25"/>
      <c r="E130" s="121"/>
      <c r="G130" s="45"/>
      <c r="H130" s="45"/>
      <c r="I130" s="45"/>
      <c r="J130" s="45"/>
    </row>
    <row r="131" spans="1:10" s="44" customFormat="1" ht="13.95" customHeight="1" x14ac:dyDescent="0.3">
      <c r="A131" s="31" t="s">
        <v>137</v>
      </c>
      <c r="B131" s="41">
        <v>153</v>
      </c>
      <c r="C131" s="24"/>
      <c r="D131" s="25"/>
      <c r="E131" s="26"/>
      <c r="G131" s="45"/>
      <c r="H131" s="45"/>
      <c r="I131" s="45"/>
      <c r="J131" s="45"/>
    </row>
    <row r="132" spans="1:10" ht="13.95" customHeight="1" x14ac:dyDescent="0.3">
      <c r="A132" s="42"/>
      <c r="B132" s="41"/>
      <c r="C132" s="24"/>
      <c r="D132" s="25"/>
      <c r="E132" s="121"/>
      <c r="G132" s="7"/>
    </row>
    <row r="133" spans="1:10" ht="13.95" customHeight="1" x14ac:dyDescent="0.3">
      <c r="A133" s="107" t="s">
        <v>138</v>
      </c>
      <c r="B133" s="75">
        <f>SUM(B134:B135)</f>
        <v>520.45000000000005</v>
      </c>
      <c r="C133" s="74"/>
      <c r="D133" s="76"/>
      <c r="E133" s="108"/>
      <c r="G133" s="46"/>
    </row>
    <row r="134" spans="1:10" s="44" customFormat="1" ht="13.95" customHeight="1" x14ac:dyDescent="0.3">
      <c r="A134" s="31" t="s">
        <v>139</v>
      </c>
      <c r="B134" s="28">
        <v>520.45000000000005</v>
      </c>
      <c r="C134" s="24">
        <v>44552</v>
      </c>
      <c r="D134" s="92" t="s">
        <v>140</v>
      </c>
      <c r="E134" s="26"/>
      <c r="G134" s="47"/>
      <c r="H134" s="45"/>
      <c r="I134" s="45"/>
      <c r="J134" s="45"/>
    </row>
    <row r="135" spans="1:10" ht="13.95" customHeight="1" x14ac:dyDescent="0.3">
      <c r="A135" s="31"/>
      <c r="B135" s="30"/>
      <c r="C135" s="24"/>
      <c r="D135" s="92"/>
      <c r="E135" s="26"/>
      <c r="G135" s="46"/>
    </row>
    <row r="136" spans="1:10" ht="13.95" customHeight="1" x14ac:dyDescent="0.3">
      <c r="A136" s="107" t="s">
        <v>141</v>
      </c>
      <c r="B136" s="75">
        <f>SUM(B137:B137)</f>
        <v>0</v>
      </c>
      <c r="C136" s="74"/>
      <c r="D136" s="76"/>
      <c r="E136" s="108"/>
      <c r="G136" s="46"/>
    </row>
    <row r="137" spans="1:10" ht="13.95" customHeight="1" x14ac:dyDescent="0.3">
      <c r="A137" s="42"/>
      <c r="B137" s="28"/>
      <c r="C137" s="32"/>
      <c r="D137" s="34"/>
      <c r="E137" s="27"/>
      <c r="G137" s="46"/>
    </row>
    <row r="138" spans="1:10" ht="13.95" customHeight="1" x14ac:dyDescent="0.3">
      <c r="A138" s="42"/>
      <c r="B138" s="28"/>
      <c r="C138" s="32"/>
      <c r="D138" s="34"/>
      <c r="E138" s="27"/>
      <c r="G138" s="46"/>
    </row>
    <row r="139" spans="1:10" ht="13.95" customHeight="1" x14ac:dyDescent="0.3">
      <c r="A139" s="107" t="s">
        <v>142</v>
      </c>
      <c r="B139" s="75">
        <f>SUM(B140:B142)</f>
        <v>32472.98</v>
      </c>
      <c r="C139" s="74"/>
      <c r="D139" s="76"/>
      <c r="E139" s="108"/>
      <c r="G139" s="46"/>
    </row>
    <row r="140" spans="1:10" ht="13.95" customHeight="1" x14ac:dyDescent="0.3">
      <c r="A140" s="43" t="s">
        <v>143</v>
      </c>
      <c r="B140" s="93">
        <v>32472.98</v>
      </c>
      <c r="C140" s="32">
        <v>44896</v>
      </c>
      <c r="D140" s="34" t="s">
        <v>144</v>
      </c>
      <c r="E140" s="27" t="s">
        <v>145</v>
      </c>
      <c r="G140" s="46"/>
    </row>
    <row r="141" spans="1:10" ht="13.95" customHeight="1" x14ac:dyDescent="0.3">
      <c r="A141" s="43"/>
      <c r="B141" s="93"/>
      <c r="C141" s="32"/>
      <c r="D141" s="34"/>
      <c r="E141" s="27"/>
      <c r="G141" s="46"/>
    </row>
    <row r="142" spans="1:10" ht="13.95" customHeight="1" x14ac:dyDescent="0.3">
      <c r="A142" s="31"/>
      <c r="B142" s="30"/>
      <c r="C142" s="24"/>
      <c r="D142" s="92"/>
      <c r="E142" s="26"/>
      <c r="G142" s="46"/>
    </row>
    <row r="143" spans="1:10" ht="13.95" customHeight="1" x14ac:dyDescent="0.3">
      <c r="A143" s="107" t="s">
        <v>146</v>
      </c>
      <c r="B143" s="75">
        <f>SUM(B144:B151)</f>
        <v>61851.03</v>
      </c>
      <c r="C143" s="74"/>
      <c r="D143" s="76"/>
      <c r="E143" s="108"/>
      <c r="G143" s="46"/>
    </row>
    <row r="144" spans="1:10" ht="13.95" customHeight="1" x14ac:dyDescent="0.3">
      <c r="A144" s="20" t="s">
        <v>147</v>
      </c>
      <c r="B144" s="21">
        <v>2464.86</v>
      </c>
      <c r="C144" s="32">
        <v>44540</v>
      </c>
      <c r="D144" s="48" t="s">
        <v>14</v>
      </c>
      <c r="E144" s="27" t="s">
        <v>148</v>
      </c>
      <c r="G144" s="46"/>
    </row>
    <row r="145" spans="1:7" ht="13.95" customHeight="1" x14ac:dyDescent="0.3">
      <c r="A145" s="20" t="s">
        <v>149</v>
      </c>
      <c r="B145" s="21">
        <v>140.65</v>
      </c>
      <c r="C145" s="32">
        <v>44543</v>
      </c>
      <c r="D145" s="48" t="s">
        <v>14</v>
      </c>
      <c r="E145" s="27" t="s">
        <v>150</v>
      </c>
      <c r="G145" s="46"/>
    </row>
    <row r="146" spans="1:7" ht="13.95" customHeight="1" x14ac:dyDescent="0.3">
      <c r="A146" s="20" t="s">
        <v>151</v>
      </c>
      <c r="B146" s="21">
        <v>27900</v>
      </c>
      <c r="C146" s="32">
        <v>44543</v>
      </c>
      <c r="D146" s="48" t="s">
        <v>16</v>
      </c>
      <c r="E146" s="27" t="s">
        <v>152</v>
      </c>
      <c r="G146" s="46"/>
    </row>
    <row r="147" spans="1:7" ht="13.95" customHeight="1" x14ac:dyDescent="0.3">
      <c r="A147" s="20" t="s">
        <v>153</v>
      </c>
      <c r="B147" s="21">
        <v>5800</v>
      </c>
      <c r="C147" s="32">
        <v>44912</v>
      </c>
      <c r="D147" s="48" t="s">
        <v>16</v>
      </c>
      <c r="E147" s="27" t="s">
        <v>154</v>
      </c>
      <c r="G147" s="46"/>
    </row>
    <row r="148" spans="1:7" ht="13.95" customHeight="1" x14ac:dyDescent="0.3">
      <c r="A148" s="20" t="s">
        <v>153</v>
      </c>
      <c r="B148" s="21">
        <v>2900</v>
      </c>
      <c r="C148" s="32">
        <v>44547</v>
      </c>
      <c r="D148" s="48" t="s">
        <v>16</v>
      </c>
      <c r="E148" s="27" t="s">
        <v>155</v>
      </c>
      <c r="G148" s="46"/>
    </row>
    <row r="149" spans="1:7" ht="13.95" customHeight="1" x14ac:dyDescent="0.3">
      <c r="A149" s="20" t="s">
        <v>156</v>
      </c>
      <c r="B149" s="21">
        <v>2645.52</v>
      </c>
      <c r="C149" s="32">
        <v>44551</v>
      </c>
      <c r="D149" s="48" t="s">
        <v>157</v>
      </c>
      <c r="E149" s="27" t="s">
        <v>158</v>
      </c>
      <c r="G149" s="46"/>
    </row>
    <row r="150" spans="1:7" ht="13.95" customHeight="1" x14ac:dyDescent="0.3">
      <c r="A150" s="20" t="s">
        <v>159</v>
      </c>
      <c r="B150" s="21">
        <v>20000</v>
      </c>
      <c r="C150" s="32">
        <v>44551</v>
      </c>
      <c r="D150" s="48" t="s">
        <v>16</v>
      </c>
      <c r="E150" s="27" t="s">
        <v>160</v>
      </c>
      <c r="G150" s="46"/>
    </row>
    <row r="151" spans="1:7" ht="13.95" customHeight="1" x14ac:dyDescent="0.3">
      <c r="A151" s="31"/>
      <c r="B151" s="30"/>
      <c r="C151" s="24"/>
      <c r="D151" s="92"/>
      <c r="E151" s="26"/>
      <c r="G151" s="46"/>
    </row>
    <row r="152" spans="1:7" ht="13.95" customHeight="1" x14ac:dyDescent="0.3">
      <c r="A152" s="107" t="s">
        <v>161</v>
      </c>
      <c r="B152" s="75">
        <f>SUM(B153:B155)</f>
        <v>490</v>
      </c>
      <c r="C152" s="74"/>
      <c r="D152" s="76"/>
      <c r="E152" s="108"/>
      <c r="G152" s="46"/>
    </row>
    <row r="153" spans="1:7" ht="13.95" customHeight="1" x14ac:dyDescent="0.3">
      <c r="A153" s="31" t="s">
        <v>162</v>
      </c>
      <c r="B153" s="21">
        <v>250</v>
      </c>
      <c r="C153" s="32">
        <v>44543</v>
      </c>
      <c r="D153" s="48" t="s">
        <v>16</v>
      </c>
      <c r="E153" s="27" t="s">
        <v>163</v>
      </c>
      <c r="G153" s="46"/>
    </row>
    <row r="154" spans="1:7" ht="13.95" customHeight="1" x14ac:dyDescent="0.3">
      <c r="A154" s="31" t="s">
        <v>164</v>
      </c>
      <c r="B154" s="21">
        <v>240</v>
      </c>
      <c r="C154" s="32">
        <v>44911</v>
      </c>
      <c r="D154" s="48" t="s">
        <v>157</v>
      </c>
      <c r="E154" s="27" t="s">
        <v>165</v>
      </c>
      <c r="G154" s="46"/>
    </row>
    <row r="155" spans="1:7" ht="13.95" customHeight="1" x14ac:dyDescent="0.3">
      <c r="A155" s="31"/>
      <c r="B155" s="94"/>
      <c r="C155" s="24"/>
      <c r="D155" s="25"/>
      <c r="E155" s="26"/>
      <c r="G155" s="46"/>
    </row>
    <row r="156" spans="1:7" ht="13.95" customHeight="1" x14ac:dyDescent="0.3">
      <c r="A156" s="114" t="s">
        <v>166</v>
      </c>
      <c r="B156" s="75">
        <f>SUM(B7,B40,B70,B110,B117,B133,B136,B139,B143,B152)</f>
        <v>603391.28</v>
      </c>
      <c r="C156" s="85"/>
      <c r="D156" s="84"/>
      <c r="E156" s="115"/>
      <c r="G156" s="46"/>
    </row>
    <row r="157" spans="1:7" ht="13.95" customHeight="1" x14ac:dyDescent="0.3">
      <c r="A157" s="122"/>
      <c r="B157" s="96"/>
      <c r="C157" s="97"/>
      <c r="D157" s="95"/>
      <c r="E157" s="123"/>
      <c r="G157" s="46"/>
    </row>
    <row r="158" spans="1:7" ht="13.95" customHeight="1" x14ac:dyDescent="0.3">
      <c r="A158" s="114" t="s">
        <v>167</v>
      </c>
      <c r="B158" s="75">
        <f>SUM(B159:B162)</f>
        <v>551294.77</v>
      </c>
      <c r="C158" s="85"/>
      <c r="D158" s="84"/>
      <c r="E158" s="115"/>
      <c r="G158" s="46"/>
    </row>
    <row r="159" spans="1:7" ht="13.95" customHeight="1" x14ac:dyDescent="0.3">
      <c r="A159" s="124" t="s">
        <v>168</v>
      </c>
      <c r="B159" s="28">
        <v>20000</v>
      </c>
      <c r="C159" s="22">
        <v>44532</v>
      </c>
      <c r="D159" s="49" t="s">
        <v>16</v>
      </c>
      <c r="E159" s="50" t="s">
        <v>169</v>
      </c>
      <c r="G159" s="46"/>
    </row>
    <row r="160" spans="1:7" ht="13.95" customHeight="1" x14ac:dyDescent="0.3">
      <c r="A160" s="124" t="s">
        <v>170</v>
      </c>
      <c r="B160" s="28">
        <v>500000</v>
      </c>
      <c r="C160" s="22">
        <v>44540</v>
      </c>
      <c r="D160" s="49" t="s">
        <v>16</v>
      </c>
      <c r="E160" s="50" t="s">
        <v>169</v>
      </c>
      <c r="G160" s="46"/>
    </row>
    <row r="161" spans="1:10" ht="13.95" customHeight="1" x14ac:dyDescent="0.3">
      <c r="A161" s="124" t="s">
        <v>171</v>
      </c>
      <c r="B161" s="28">
        <v>31294.77</v>
      </c>
      <c r="C161" s="22">
        <v>44540</v>
      </c>
      <c r="D161" s="49" t="s">
        <v>16</v>
      </c>
      <c r="E161" s="50" t="s">
        <v>169</v>
      </c>
      <c r="G161" s="46"/>
    </row>
    <row r="162" spans="1:10" ht="13.95" customHeight="1" x14ac:dyDescent="0.3">
      <c r="A162" s="125"/>
      <c r="B162" s="99"/>
      <c r="C162" s="100"/>
      <c r="D162" s="98"/>
      <c r="E162" s="126"/>
    </row>
    <row r="163" spans="1:10" s="51" customFormat="1" ht="13.95" customHeight="1" x14ac:dyDescent="0.3">
      <c r="A163" s="114" t="s">
        <v>172</v>
      </c>
      <c r="B163" s="75">
        <f>SUM(B164:B166)</f>
        <v>0</v>
      </c>
      <c r="C163" s="85"/>
      <c r="D163" s="84"/>
      <c r="E163" s="115"/>
      <c r="H163" s="52"/>
      <c r="I163" s="52"/>
      <c r="J163" s="52"/>
    </row>
    <row r="164" spans="1:10" ht="13.95" customHeight="1" x14ac:dyDescent="0.3">
      <c r="A164" s="53"/>
      <c r="B164" s="28"/>
      <c r="C164" s="22"/>
      <c r="D164" s="49"/>
      <c r="E164" s="50"/>
    </row>
    <row r="165" spans="1:10" ht="13.95" customHeight="1" x14ac:dyDescent="0.3">
      <c r="A165" s="53"/>
      <c r="B165" s="28"/>
      <c r="C165" s="22"/>
      <c r="D165" s="49"/>
      <c r="E165" s="50"/>
    </row>
    <row r="166" spans="1:10" ht="13.95" customHeight="1" x14ac:dyDescent="0.3">
      <c r="A166" s="125"/>
      <c r="B166" s="101"/>
      <c r="C166" s="100"/>
      <c r="D166" s="98"/>
      <c r="E166" s="126"/>
    </row>
    <row r="167" spans="1:10" ht="13.95" customHeight="1" x14ac:dyDescent="0.3">
      <c r="A167" s="114" t="s">
        <v>173</v>
      </c>
      <c r="B167" s="75">
        <f>SUM(B168:B169)</f>
        <v>62734.35999999987</v>
      </c>
      <c r="C167" s="85"/>
      <c r="D167" s="84"/>
      <c r="E167" s="115"/>
    </row>
    <row r="168" spans="1:10" ht="13.95" customHeight="1" x14ac:dyDescent="0.3">
      <c r="A168" s="53" t="s">
        <v>174</v>
      </c>
      <c r="B168" s="28">
        <f>[1]NOVEMBRO_21!B172</f>
        <v>62734.35999999987</v>
      </c>
      <c r="C168" s="22">
        <v>44530</v>
      </c>
      <c r="D168" s="49"/>
      <c r="E168" s="50"/>
    </row>
    <row r="169" spans="1:10" ht="13.95" customHeight="1" x14ac:dyDescent="0.3">
      <c r="A169" s="53"/>
      <c r="B169" s="28"/>
      <c r="C169" s="22"/>
      <c r="D169" s="49"/>
      <c r="E169" s="50"/>
    </row>
    <row r="170" spans="1:10" ht="13.95" customHeight="1" thickBot="1" x14ac:dyDescent="0.35">
      <c r="A170" s="127" t="s">
        <v>175</v>
      </c>
      <c r="B170" s="128">
        <f>B158+B163+B167-B156</f>
        <v>10637.84999999986</v>
      </c>
      <c r="C170" s="129">
        <v>44561</v>
      </c>
      <c r="D170" s="130"/>
      <c r="E170" s="131"/>
    </row>
    <row r="171" spans="1:10" ht="13.95" customHeight="1" x14ac:dyDescent="0.3">
      <c r="A171" s="70"/>
      <c r="B171" s="71"/>
      <c r="C171" s="72"/>
      <c r="D171" s="73"/>
      <c r="E171" s="57"/>
    </row>
    <row r="172" spans="1:10" ht="13.95" customHeight="1" x14ac:dyDescent="0.3">
      <c r="A172" s="8" t="s">
        <v>176</v>
      </c>
      <c r="B172" s="54"/>
      <c r="C172" s="55"/>
      <c r="D172" s="56"/>
      <c r="E172" s="57"/>
    </row>
    <row r="173" spans="1:10" ht="13.95" customHeight="1" x14ac:dyDescent="0.3">
      <c r="A173" s="58" t="s">
        <v>177</v>
      </c>
      <c r="B173" s="59"/>
      <c r="C173" s="59"/>
      <c r="D173" s="59"/>
      <c r="E173" s="60"/>
    </row>
    <row r="174" spans="1:10" ht="13.95" customHeight="1" x14ac:dyDescent="0.3">
      <c r="A174" s="61" t="s">
        <v>178</v>
      </c>
      <c r="B174" s="62"/>
      <c r="C174" s="62"/>
      <c r="D174" s="62"/>
      <c r="E174" s="63"/>
    </row>
    <row r="175" spans="1:10" ht="13.95" customHeight="1" thickBot="1" x14ac:dyDescent="0.35">
      <c r="A175" s="64" t="s">
        <v>179</v>
      </c>
      <c r="B175" s="65"/>
      <c r="C175" s="65"/>
      <c r="D175" s="65"/>
      <c r="E175" s="66"/>
    </row>
    <row r="176" spans="1:10" ht="13.95" customHeight="1" x14ac:dyDescent="0.3"/>
    <row r="177" ht="13.95" customHeight="1" x14ac:dyDescent="0.3"/>
  </sheetData>
  <mergeCells count="4">
    <mergeCell ref="A4:E4"/>
    <mergeCell ref="A173:E173"/>
    <mergeCell ref="A174:E174"/>
    <mergeCell ref="A175:E175"/>
  </mergeCells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2023-02-02T23:13:22Z</cp:lastPrinted>
  <dcterms:created xsi:type="dcterms:W3CDTF">2023-02-02T23:12:05Z</dcterms:created>
  <dcterms:modified xsi:type="dcterms:W3CDTF">2023-02-02T23:13:55Z</dcterms:modified>
</cp:coreProperties>
</file>