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2\"/>
    </mc:Choice>
  </mc:AlternateContent>
  <xr:revisionPtr revIDLastSave="0" documentId="8_{8A476D78-CF20-4B1E-95C0-99CEE9F6B835}" xr6:coauthVersionLast="47" xr6:coauthVersionMax="47" xr10:uidLastSave="{00000000-0000-0000-0000-000000000000}"/>
  <bookViews>
    <workbookView xWindow="-108" yWindow="-108" windowWidth="23256" windowHeight="12576" xr2:uid="{281D94A8-7703-43E8-9DC2-AB123B1A534A}"/>
  </bookViews>
  <sheets>
    <sheet name="Planilha1" sheetId="1" r:id="rId1"/>
  </sheets>
  <externalReferences>
    <externalReference r:id="rId2"/>
  </externalReferences>
  <definedNames>
    <definedName name="_xlnm.Print_Area" localSheetId="0">Planilha1!$A$1:$E$153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3" i="1" l="1"/>
  <c r="B142" i="1" s="1"/>
  <c r="B139" i="1"/>
  <c r="B136" i="1"/>
  <c r="B131" i="1"/>
  <c r="B125" i="1"/>
  <c r="B110" i="1"/>
  <c r="B108" i="1"/>
  <c r="B106" i="1"/>
  <c r="B100" i="1"/>
  <c r="B95" i="1"/>
  <c r="B90" i="1"/>
  <c r="B87" i="1"/>
  <c r="B85" i="1"/>
  <c r="B84" i="1"/>
  <c r="B80" i="1"/>
  <c r="B76" i="1" s="1"/>
  <c r="B77" i="1"/>
  <c r="B74" i="1"/>
  <c r="B70" i="1"/>
  <c r="B59" i="1"/>
  <c r="B57" i="1"/>
  <c r="B55" i="1"/>
  <c r="B51" i="1"/>
  <c r="B47" i="1"/>
  <c r="B44" i="1"/>
  <c r="B43" i="1" s="1"/>
  <c r="B40" i="1"/>
  <c r="B32" i="1"/>
  <c r="B26" i="1"/>
  <c r="B25" i="1"/>
  <c r="B19" i="1"/>
  <c r="B14" i="1"/>
  <c r="B8" i="1"/>
  <c r="B7" i="1" s="1"/>
  <c r="B129" i="1" s="1"/>
  <c r="B145" i="1" l="1"/>
</calcChain>
</file>

<file path=xl/sharedStrings.xml><?xml version="1.0" encoding="utf-8"?>
<sst xmlns="http://schemas.openxmlformats.org/spreadsheetml/2006/main" count="249" uniqueCount="155">
  <si>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</si>
  <si>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</si>
  <si>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AGOSTO/2022</t>
  </si>
  <si>
    <t>ITENS DE DESPESAS - AGOSTO/2022</t>
  </si>
  <si>
    <t>R$ VALORES</t>
  </si>
  <si>
    <t>DATA  PGT</t>
  </si>
  <si>
    <t>OPERAÇÃO</t>
  </si>
  <si>
    <t>DETALHES</t>
  </si>
  <si>
    <t>1. Pessoal</t>
  </si>
  <si>
    <t>1.1. Salários (CLT)</t>
  </si>
  <si>
    <t>FÉRIAS</t>
  </si>
  <si>
    <t>TED</t>
  </si>
  <si>
    <t>ADOLFO FERNANDES DA SILVA</t>
  </si>
  <si>
    <t>FOLHA</t>
  </si>
  <si>
    <t>LICENÇA MATERNIDADE</t>
  </si>
  <si>
    <t>DHANDARA OHANNA RODRIGUES COSTA OLIVEIRA</t>
  </si>
  <si>
    <t>1.2. Outras Formas de Contratação</t>
  </si>
  <si>
    <t>PLUS HEALTHCARE SERVIÇOS MÉDICOS LTDA</t>
  </si>
  <si>
    <t>NFSE 54</t>
  </si>
  <si>
    <t>M ESPINDOLA ARRUDA</t>
  </si>
  <si>
    <t>NFSE 18</t>
  </si>
  <si>
    <t>PEDATELLA NUTRICAO EIRELI</t>
  </si>
  <si>
    <t>TRANSF</t>
  </si>
  <si>
    <t>NFSE 39</t>
  </si>
  <si>
    <t>1.3. Encargos/Benefícios</t>
  </si>
  <si>
    <t>FGTS</t>
  </si>
  <si>
    <t>GUIA</t>
  </si>
  <si>
    <t>GPS</t>
  </si>
  <si>
    <t>IRRF S/ FOLHA</t>
  </si>
  <si>
    <t>PIS</t>
  </si>
  <si>
    <t>2. Mat/Med</t>
  </si>
  <si>
    <t>2.1. Medicamentos</t>
  </si>
  <si>
    <t>CIRURGICA PINHEIRO LTDA</t>
  </si>
  <si>
    <t>NF 56817 (01/03)</t>
  </si>
  <si>
    <t>BOLETO</t>
  </si>
  <si>
    <t>NF 54999 (02/02)</t>
  </si>
  <si>
    <t>SUPERMEDICA DISTRIB HOSPITALAR EIRELI</t>
  </si>
  <si>
    <t>NF 186034</t>
  </si>
  <si>
    <t>NF 186035</t>
  </si>
  <si>
    <t>2.2. Materais Hospitalares</t>
  </si>
  <si>
    <t>NF 54998 (02/02)</t>
  </si>
  <si>
    <t>NF 187956 (01/02)</t>
  </si>
  <si>
    <t>NF 187957 (01/02)</t>
  </si>
  <si>
    <t>NF 187958 (01/02)</t>
  </si>
  <si>
    <t>TIRANDENTES MEDICO HOSPITALAR TTDA</t>
  </si>
  <si>
    <t>NF 128876</t>
  </si>
  <si>
    <t>UNICA HIGIMED DIST E PRESTADORA (CASA DO SINDICO)</t>
  </si>
  <si>
    <t>NF 26792</t>
  </si>
  <si>
    <t>2.3 Gases Medicinais</t>
  </si>
  <si>
    <t>MERCADAO DOS PARAFUSOS SMA LTDA</t>
  </si>
  <si>
    <t>NF 524 - PARC 02/08</t>
  </si>
  <si>
    <t>3. Materais Diversos</t>
  </si>
  <si>
    <t>3.1. Materiais de Higienização</t>
  </si>
  <si>
    <t>ALDELICIA LOPES CHAVES</t>
  </si>
  <si>
    <t>NF 987</t>
  </si>
  <si>
    <t>3.2. Materiais / Gêneros Alimentícios</t>
  </si>
  <si>
    <t>NF 983</t>
  </si>
  <si>
    <t>ROGERIO DOS SANTOS ROQUE</t>
  </si>
  <si>
    <t>NF 972</t>
  </si>
  <si>
    <t>3.3. Material Expediente</t>
  </si>
  <si>
    <t>CASA DO CARTUCHO EIRELI- ME</t>
  </si>
  <si>
    <t>NF 882</t>
  </si>
  <si>
    <t>NF 988</t>
  </si>
  <si>
    <t>3.4. Material Divulgação</t>
  </si>
  <si>
    <t>3.5. Material Permanente</t>
  </si>
  <si>
    <t>3.6. Combustível</t>
  </si>
  <si>
    <t>VB SERVIÇOS COMERCIO E ADMINISTRAÇAO LTDA</t>
  </si>
  <si>
    <t>NFSE 2745619 - NOTA DEBITO 000750105</t>
  </si>
  <si>
    <t>NFSE 2746732 - NOTA DEBITO 000751228</t>
  </si>
  <si>
    <t>NFSE 2747357 - NOTA DEBITO 000751903</t>
  </si>
  <si>
    <t>NFSE 2748602 - NOTA DEBITO 000753150</t>
  </si>
  <si>
    <t>NFSE 2750140 - NOTA DEBITO 000754634</t>
  </si>
  <si>
    <t>NFSE 2750898 - NOTA DEBITO 000755393</t>
  </si>
  <si>
    <t>NFSE 2755030 - NOTA DEBITO 000759535</t>
  </si>
  <si>
    <t xml:space="preserve">NFSE 2767834 - NOTA DEBITO 000772346 </t>
  </si>
  <si>
    <t>NFSE 2773919 - NOTA DEBITO 000778439</t>
  </si>
  <si>
    <t>3.7. GLP</t>
  </si>
  <si>
    <t>SMA REVENDEDORA DE GAS LTDA</t>
  </si>
  <si>
    <t>NF 814</t>
  </si>
  <si>
    <t>NF 835</t>
  </si>
  <si>
    <t>3.8. Material de Lavanderia</t>
  </si>
  <si>
    <t>4. Manutenção</t>
  </si>
  <si>
    <t>4.1. Materiais de Manutenção</t>
  </si>
  <si>
    <t>CELIO PEREIRA DE MIRANDA (BORRACHARIA MIRANDA)</t>
  </si>
  <si>
    <t>NF 4 (01/02)</t>
  </si>
  <si>
    <t>4.2. Serviços de Manutenção</t>
  </si>
  <si>
    <t>MV ENGENHARIA E SERVIÇOS CONTRA INCENDIO</t>
  </si>
  <si>
    <t xml:space="preserve">NFSE 1807 </t>
  </si>
  <si>
    <t>5. Seguros / Impostos / Taxas</t>
  </si>
  <si>
    <t>5.1. Seguros (Imóvel e Automóvel)</t>
  </si>
  <si>
    <t>5.2. Taxas e Serviços de Cartório</t>
  </si>
  <si>
    <t>CONSELHO FEDERAL DE FARMACIA</t>
  </si>
  <si>
    <t>REF. ANUIDADE TAXA RESPONSÁVEL TÉCNICO - FARMÁCIA</t>
  </si>
  <si>
    <t>5.3. Taxas Impostos</t>
  </si>
  <si>
    <t>CSRF S/ NF</t>
  </si>
  <si>
    <t>IR S/ NF</t>
  </si>
  <si>
    <t>ISSQN</t>
  </si>
  <si>
    <t>5.4. Taxas Bancárias</t>
  </si>
  <si>
    <t>DOC/TED ELETRÔNICO</t>
  </si>
  <si>
    <t>TARIFA PACOTES SERVIÇOS</t>
  </si>
  <si>
    <t>CONTA 1202192-8</t>
  </si>
  <si>
    <t>CONTA 43826-X</t>
  </si>
  <si>
    <t>6. Telefonia</t>
  </si>
  <si>
    <t>OI</t>
  </si>
  <si>
    <t>FATURA</t>
  </si>
  <si>
    <t>(62) 3977-7179</t>
  </si>
  <si>
    <t>(62) 3364-2027</t>
  </si>
  <si>
    <t>(62) 3977-7122</t>
  </si>
  <si>
    <t>(62) 3977-7127</t>
  </si>
  <si>
    <t>7. Água</t>
  </si>
  <si>
    <t>8. Energia Elétrica</t>
  </si>
  <si>
    <t>9. Prestação de Serviços Terceiros</t>
  </si>
  <si>
    <t>HOTEL SÃO MIGUEL LTDA</t>
  </si>
  <si>
    <t>NFSE 6769</t>
  </si>
  <si>
    <t>IVANILDA MARTINS DOS ANJOS (LABORATÓRIO QUIMIO LIFE)</t>
  </si>
  <si>
    <t>NFSE 673</t>
  </si>
  <si>
    <t>HOTEL VEREDAS DO ARAGUAIA</t>
  </si>
  <si>
    <t>NFSE 9227</t>
  </si>
  <si>
    <t>NFSE 6822</t>
  </si>
  <si>
    <t>NFSE 6829</t>
  </si>
  <si>
    <t>NFSE 6872</t>
  </si>
  <si>
    <t>ADM SERV E CONSULTORIA LTDA</t>
  </si>
  <si>
    <t xml:space="preserve">NFSE 93 </t>
  </si>
  <si>
    <t>PRO ATIVA CURSOS E RECURSOS HUMANOS LTDA</t>
  </si>
  <si>
    <t xml:space="preserve">NFSE 101 </t>
  </si>
  <si>
    <t>SIVECTOR TECNOLOGIA DA INFORMAÇÃO E CONSULTORIA EIRELI</t>
  </si>
  <si>
    <t>NFSE 117</t>
  </si>
  <si>
    <t>ORBIS GESTÃO DE TECNOLOGIA EM SAUDE EIRELLI EPP</t>
  </si>
  <si>
    <t>NFSE 2715</t>
  </si>
  <si>
    <t>NFSE 2757</t>
  </si>
  <si>
    <t>MJS GONÇALVES CONTABILIDADE EMPRESARIAL</t>
  </si>
  <si>
    <t>NFSE 289</t>
  </si>
  <si>
    <t>10. Informática</t>
  </si>
  <si>
    <t>SD MEDEIROS E CIA LTDA</t>
  </si>
  <si>
    <t>NFSE 72247</t>
  </si>
  <si>
    <t>ATILA BARU SISTEMAS LTDA</t>
  </si>
  <si>
    <t>NFSE 17872</t>
  </si>
  <si>
    <t>11. TOTAL GLOBAL</t>
  </si>
  <si>
    <t>TOTAL DO REPASSE</t>
  </si>
  <si>
    <t>4º PARC REF JUNHO/2022 (45º REPASSE)</t>
  </si>
  <si>
    <t>TED - 104 0794 11433328000118 FMS SMA</t>
  </si>
  <si>
    <t>3º PARC REF JULHO/2022 (46º REPASSE)</t>
  </si>
  <si>
    <t>1º PARC REF AGOSTO/2022 (47º REPASSE)</t>
  </si>
  <si>
    <t>12. RENDIMENTOS BB RF SIMPLES AGIL</t>
  </si>
  <si>
    <t>RENDIMENTOS BB RF SIMPLES AGIL</t>
  </si>
  <si>
    <t>13. RATEIO MATRIZ</t>
  </si>
  <si>
    <t>RATEIO</t>
  </si>
  <si>
    <t>12. SALDO DO MÊS ANTERIOR</t>
  </si>
  <si>
    <t>SALDO CONTA</t>
  </si>
  <si>
    <t>SALDO EM CONTA</t>
  </si>
  <si>
    <t>GOIÂNIA (GO), 31 DE AGOSTO DE 2022</t>
  </si>
  <si>
    <t>Ronnie Márcio Cabral</t>
  </si>
  <si>
    <t>Superintendente Executivo</t>
  </si>
  <si>
    <t>Instituto Alcance Gestão em Saude - IAGS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</si>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</sst>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0" xfId="0" applyFont="1" applyBorder="1"/>
    <xf numFmtId="43" fontId="2" fillId="0" borderId="12" xfId="1" applyFont="1" applyFill="1" applyBorder="1" applyAlignment="1">
      <alignment vertical="top"/>
    </xf>
    <xf numFmtId="164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/>
    </xf>
    <xf numFmtId="164" fontId="2" fillId="4" borderId="12" xfId="0" applyNumberFormat="1" applyFont="1" applyFill="1" applyBorder="1" applyAlignment="1">
      <alignment horizontal="center" vertical="top"/>
    </xf>
    <xf numFmtId="16" fontId="2" fillId="4" borderId="12" xfId="0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vertical="top"/>
    </xf>
    <xf numFmtId="4" fontId="2" fillId="0" borderId="12" xfId="0" applyNumberFormat="1" applyFont="1" applyBorder="1" applyAlignment="1">
      <alignment horizontal="right" vertical="top"/>
    </xf>
    <xf numFmtId="16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4" fontId="2" fillId="4" borderId="12" xfId="0" applyNumberFormat="1" applyFont="1" applyFill="1" applyBorder="1" applyAlignment="1">
      <alignment horizontal="right" vertical="top"/>
    </xf>
    <xf numFmtId="4" fontId="2" fillId="0" borderId="12" xfId="0" applyNumberFormat="1" applyFont="1" applyBorder="1" applyAlignment="1" applyProtection="1">
      <alignment horizontal="right" vertical="top"/>
      <protection locked="0"/>
    </xf>
    <xf numFmtId="16" fontId="2" fillId="0" borderId="13" xfId="0" applyNumberFormat="1" applyFont="1" applyBorder="1" applyAlignment="1">
      <alignment horizontal="left" vertical="top"/>
    </xf>
    <xf numFmtId="0" fontId="4" fillId="0" borderId="10" xfId="0" applyFont="1" applyBorder="1"/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44" fontId="2" fillId="4" borderId="0" xfId="0" applyNumberFormat="1" applyFont="1" applyFill="1" applyAlignment="1">
      <alignment vertical="top"/>
    </xf>
    <xf numFmtId="14" fontId="2" fillId="4" borderId="12" xfId="0" applyNumberFormat="1" applyFont="1" applyFill="1" applyBorder="1" applyAlignment="1">
      <alignment horizontal="center" vertical="top"/>
    </xf>
    <xf numFmtId="43" fontId="2" fillId="0" borderId="12" xfId="1" applyFont="1" applyFill="1" applyBorder="1" applyAlignment="1">
      <alignment horizontal="right" vertical="top"/>
    </xf>
    <xf numFmtId="14" fontId="2" fillId="0" borderId="12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4" fontId="3" fillId="5" borderId="12" xfId="0" applyNumberFormat="1" applyFont="1" applyFill="1" applyBorder="1" applyAlignment="1">
      <alignment horizontal="right" vertical="top"/>
    </xf>
    <xf numFmtId="164" fontId="3" fillId="5" borderId="12" xfId="0" applyNumberFormat="1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3" borderId="12" xfId="0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165" fontId="2" fillId="0" borderId="12" xfId="0" applyNumberFormat="1" applyFont="1" applyBorder="1" applyAlignment="1">
      <alignment horizontal="right" vertical="top"/>
    </xf>
    <xf numFmtId="164" fontId="2" fillId="4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/>
    </xf>
    <xf numFmtId="164" fontId="5" fillId="4" borderId="12" xfId="0" applyNumberFormat="1" applyFont="1" applyFill="1" applyBorder="1" applyAlignment="1">
      <alignment horizontal="center" vertical="top"/>
    </xf>
    <xf numFmtId="43" fontId="4" fillId="0" borderId="12" xfId="1" applyFont="1" applyFill="1" applyBorder="1"/>
    <xf numFmtId="4" fontId="3" fillId="4" borderId="12" xfId="0" applyNumberFormat="1" applyFont="1" applyFill="1" applyBorder="1" applyAlignment="1">
      <alignment horizontal="right" vertical="top"/>
    </xf>
    <xf numFmtId="164" fontId="3" fillId="4" borderId="12" xfId="0" applyNumberFormat="1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3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5" fillId="4" borderId="13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4" fontId="3" fillId="2" borderId="17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%20CONTAS%20JAN%20A%20DEZ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21"/>
      <sheetName val="JAN_22"/>
      <sheetName val="FEV_22"/>
      <sheetName val="MAR_22"/>
      <sheetName val="ABR_22"/>
      <sheetName val="MAI_22"/>
      <sheetName val="JUN_22"/>
      <sheetName val="JUL_22"/>
      <sheetName val="AGO_22"/>
      <sheetName val="SET_22"/>
      <sheetName val="OUT_22"/>
      <sheetName val="NOV_22"/>
      <sheetName val="DEZ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0">
          <cell r="B160">
            <v>2996.6657362137921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F0B-57F8-4016-81A7-E5888BB9E93A}">
  <dimension ref="A1:I155"/>
  <sheetViews>
    <sheetView tabSelected="1" zoomScaleNormal="100" workbookViewId="0">
      <selection activeCell="G20" sqref="G20"/>
    </sheetView>
  </sheetViews>
  <sheetFormatPr defaultColWidth="8.6640625" defaultRowHeight="13.8" x14ac:dyDescent="0.3"/>
  <cols>
    <col min="1" max="1" width="53.6640625" style="1" bestFit="1" customWidth="1"/>
    <col min="2" max="2" width="13.6640625" style="2" bestFit="1" customWidth="1"/>
    <col min="3" max="3" width="13" style="3" customWidth="1"/>
    <col min="4" max="4" width="15.6640625" style="64" customWidth="1"/>
    <col min="5" max="5" width="47.33203125" style="4" customWidth="1"/>
    <col min="6" max="6" width="8.6640625" style="1"/>
    <col min="7" max="7" width="21.44140625" style="1" customWidth="1"/>
    <col min="8" max="8" width="10" style="1" customWidth="1"/>
    <col min="9" max="9" width="16" style="5" customWidth="1"/>
    <col min="10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D2" s="4"/>
      <c r="E2" s="13"/>
      <c r="G2" s="11"/>
    </row>
    <row r="3" spans="1:7" ht="13.95" customHeight="1" x14ac:dyDescent="0.3">
      <c r="A3" s="12"/>
      <c r="D3" s="4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thickBot="1" x14ac:dyDescent="0.35">
      <c r="A5" s="12"/>
      <c r="B5" s="68"/>
      <c r="C5" s="69"/>
      <c r="D5" s="70"/>
      <c r="E5" s="13"/>
      <c r="G5" s="11"/>
    </row>
    <row r="6" spans="1:7" ht="13.95" customHeight="1" x14ac:dyDescent="0.3">
      <c r="A6" s="94" t="s">
        <v>3</v>
      </c>
      <c r="B6" s="95" t="s">
        <v>4</v>
      </c>
      <c r="C6" s="96" t="s">
        <v>5</v>
      </c>
      <c r="D6" s="97" t="s">
        <v>6</v>
      </c>
      <c r="E6" s="98" t="s">
        <v>7</v>
      </c>
      <c r="G6" s="11"/>
    </row>
    <row r="7" spans="1:7" ht="13.95" customHeight="1" x14ac:dyDescent="0.3">
      <c r="A7" s="99" t="s">
        <v>8</v>
      </c>
      <c r="B7" s="77">
        <f>SUM(B8,B14,B19)</f>
        <v>263266.63</v>
      </c>
      <c r="C7" s="76"/>
      <c r="D7" s="75"/>
      <c r="E7" s="100"/>
      <c r="G7" s="11"/>
    </row>
    <row r="8" spans="1:7" ht="13.95" customHeight="1" x14ac:dyDescent="0.3">
      <c r="A8" s="101" t="s">
        <v>9</v>
      </c>
      <c r="B8" s="78">
        <f>SUM(B9:B13)</f>
        <v>134574.57</v>
      </c>
      <c r="C8" s="79"/>
      <c r="D8" s="80"/>
      <c r="E8" s="102"/>
      <c r="G8" s="11"/>
    </row>
    <row r="9" spans="1:7" ht="13.95" customHeight="1" x14ac:dyDescent="0.3">
      <c r="A9" s="103" t="s">
        <v>10</v>
      </c>
      <c r="B9" s="81">
        <v>2291.88</v>
      </c>
      <c r="C9" s="82">
        <v>44778</v>
      </c>
      <c r="D9" s="83" t="s">
        <v>11</v>
      </c>
      <c r="E9" s="104" t="s">
        <v>12</v>
      </c>
      <c r="G9" s="11"/>
    </row>
    <row r="10" spans="1:7" ht="13.95" customHeight="1" x14ac:dyDescent="0.3">
      <c r="A10" s="103" t="s">
        <v>13</v>
      </c>
      <c r="B10" s="81">
        <v>128817.79999999999</v>
      </c>
      <c r="C10" s="82">
        <v>44790</v>
      </c>
      <c r="D10" s="83"/>
      <c r="E10" s="104"/>
      <c r="G10" s="11"/>
    </row>
    <row r="11" spans="1:7" ht="13.95" customHeight="1" x14ac:dyDescent="0.3">
      <c r="A11" s="103" t="s">
        <v>14</v>
      </c>
      <c r="B11" s="81">
        <v>319.01</v>
      </c>
      <c r="C11" s="82">
        <v>44790</v>
      </c>
      <c r="D11" s="83" t="s">
        <v>11</v>
      </c>
      <c r="E11" s="104" t="s">
        <v>15</v>
      </c>
      <c r="G11" s="11"/>
    </row>
    <row r="12" spans="1:7" ht="13.95" customHeight="1" x14ac:dyDescent="0.3">
      <c r="A12" s="103" t="s">
        <v>13</v>
      </c>
      <c r="B12" s="81">
        <v>3145.88</v>
      </c>
      <c r="C12" s="82">
        <v>44791</v>
      </c>
      <c r="D12" s="83" t="s">
        <v>11</v>
      </c>
      <c r="E12" s="104"/>
      <c r="G12" s="11"/>
    </row>
    <row r="13" spans="1:7" ht="13.95" customHeight="1" x14ac:dyDescent="0.3">
      <c r="A13" s="103"/>
      <c r="B13" s="81"/>
      <c r="C13" s="82"/>
      <c r="D13" s="83"/>
      <c r="E13" s="104"/>
      <c r="G13" s="11"/>
    </row>
    <row r="14" spans="1:7" ht="13.95" customHeight="1" x14ac:dyDescent="0.3">
      <c r="A14" s="105" t="s">
        <v>16</v>
      </c>
      <c r="B14" s="78">
        <f>SUM(B15:B18)</f>
        <v>56997.650000000009</v>
      </c>
      <c r="C14" s="84"/>
      <c r="D14" s="85"/>
      <c r="E14" s="106"/>
      <c r="G14" s="11"/>
    </row>
    <row r="15" spans="1:7" ht="13.95" customHeight="1" x14ac:dyDescent="0.3">
      <c r="A15" s="50" t="s">
        <v>17</v>
      </c>
      <c r="B15" s="26">
        <v>49228.100000000006</v>
      </c>
      <c r="C15" s="19">
        <v>44775</v>
      </c>
      <c r="D15" s="20" t="s">
        <v>11</v>
      </c>
      <c r="E15" s="42" t="s">
        <v>18</v>
      </c>
      <c r="G15" s="11"/>
    </row>
    <row r="16" spans="1:7" ht="13.95" customHeight="1" x14ac:dyDescent="0.3">
      <c r="A16" s="50" t="s">
        <v>19</v>
      </c>
      <c r="B16" s="26">
        <v>3360</v>
      </c>
      <c r="C16" s="19">
        <v>44778</v>
      </c>
      <c r="D16" s="20" t="s">
        <v>11</v>
      </c>
      <c r="E16" s="42" t="s">
        <v>20</v>
      </c>
      <c r="G16" s="11"/>
    </row>
    <row r="17" spans="1:7" ht="13.95" customHeight="1" x14ac:dyDescent="0.3">
      <c r="A17" s="50" t="s">
        <v>21</v>
      </c>
      <c r="B17" s="26">
        <v>4409.55</v>
      </c>
      <c r="C17" s="19">
        <v>44778</v>
      </c>
      <c r="D17" s="20" t="s">
        <v>22</v>
      </c>
      <c r="E17" s="42" t="s">
        <v>23</v>
      </c>
      <c r="G17" s="11"/>
    </row>
    <row r="18" spans="1:7" ht="13.95" customHeight="1" x14ac:dyDescent="0.3">
      <c r="A18" s="17"/>
      <c r="B18" s="26"/>
      <c r="C18" s="19"/>
      <c r="D18" s="20"/>
      <c r="E18" s="42"/>
      <c r="G18" s="11"/>
    </row>
    <row r="19" spans="1:7" ht="13.95" customHeight="1" x14ac:dyDescent="0.3">
      <c r="A19" s="105" t="s">
        <v>24</v>
      </c>
      <c r="B19" s="78">
        <f>SUM(B20:B24)</f>
        <v>71694.409999999989</v>
      </c>
      <c r="C19" s="84"/>
      <c r="D19" s="85"/>
      <c r="E19" s="106"/>
      <c r="G19" s="11"/>
    </row>
    <row r="20" spans="1:7" ht="13.95" customHeight="1" x14ac:dyDescent="0.3">
      <c r="A20" s="17" t="s">
        <v>25</v>
      </c>
      <c r="B20" s="18">
        <v>11994.65</v>
      </c>
      <c r="C20" s="19">
        <v>44778</v>
      </c>
      <c r="D20" s="20" t="s">
        <v>26</v>
      </c>
      <c r="E20" s="107"/>
      <c r="G20" s="11"/>
    </row>
    <row r="21" spans="1:7" ht="13.95" customHeight="1" x14ac:dyDescent="0.3">
      <c r="A21" s="17" t="s">
        <v>27</v>
      </c>
      <c r="B21" s="18">
        <v>54609.279999999999</v>
      </c>
      <c r="C21" s="19">
        <v>44792</v>
      </c>
      <c r="D21" s="20" t="s">
        <v>26</v>
      </c>
      <c r="E21" s="107"/>
      <c r="G21" s="11"/>
    </row>
    <row r="22" spans="1:7" ht="13.95" customHeight="1" x14ac:dyDescent="0.3">
      <c r="A22" s="17" t="s">
        <v>28</v>
      </c>
      <c r="B22" s="18">
        <v>3553.87</v>
      </c>
      <c r="C22" s="19">
        <v>44792</v>
      </c>
      <c r="D22" s="20" t="s">
        <v>26</v>
      </c>
      <c r="E22" s="107"/>
      <c r="G22" s="11"/>
    </row>
    <row r="23" spans="1:7" ht="13.95" customHeight="1" x14ac:dyDescent="0.3">
      <c r="A23" s="17" t="s">
        <v>29</v>
      </c>
      <c r="B23" s="18">
        <v>1536.61</v>
      </c>
      <c r="C23" s="19">
        <v>44798</v>
      </c>
      <c r="D23" s="20" t="s">
        <v>26</v>
      </c>
      <c r="E23" s="107"/>
      <c r="G23" s="11"/>
    </row>
    <row r="24" spans="1:7" ht="13.95" customHeight="1" x14ac:dyDescent="0.3">
      <c r="A24" s="17"/>
      <c r="B24" s="18"/>
      <c r="C24" s="19"/>
      <c r="D24" s="20"/>
      <c r="E24" s="107"/>
      <c r="G24" s="11"/>
    </row>
    <row r="25" spans="1:7" ht="13.95" customHeight="1" x14ac:dyDescent="0.3">
      <c r="A25" s="108" t="s">
        <v>30</v>
      </c>
      <c r="B25" s="77">
        <f>SUM(B26,B32,B40)</f>
        <v>33490.751666666663</v>
      </c>
      <c r="C25" s="86"/>
      <c r="D25" s="87"/>
      <c r="E25" s="109"/>
      <c r="G25" s="11"/>
    </row>
    <row r="26" spans="1:7" ht="13.95" customHeight="1" x14ac:dyDescent="0.3">
      <c r="A26" s="101" t="s">
        <v>31</v>
      </c>
      <c r="B26" s="78">
        <f>SUM(B27:B31)</f>
        <v>11918.536666666667</v>
      </c>
      <c r="C26" s="79"/>
      <c r="D26" s="80"/>
      <c r="E26" s="110"/>
      <c r="G26" s="11"/>
    </row>
    <row r="27" spans="1:7" ht="13.95" customHeight="1" x14ac:dyDescent="0.3">
      <c r="A27" s="111" t="s">
        <v>32</v>
      </c>
      <c r="B27" s="26">
        <v>1441.1666666666667</v>
      </c>
      <c r="C27" s="22">
        <v>44778</v>
      </c>
      <c r="D27" s="21" t="s">
        <v>11</v>
      </c>
      <c r="E27" s="24" t="s">
        <v>33</v>
      </c>
      <c r="G27" s="11"/>
    </row>
    <row r="28" spans="1:7" ht="13.95" customHeight="1" x14ac:dyDescent="0.3">
      <c r="A28" s="111" t="s">
        <v>32</v>
      </c>
      <c r="B28" s="26">
        <v>4626.55</v>
      </c>
      <c r="C28" s="22">
        <v>44781</v>
      </c>
      <c r="D28" s="21" t="s">
        <v>34</v>
      </c>
      <c r="E28" s="24" t="s">
        <v>35</v>
      </c>
      <c r="G28" s="11"/>
    </row>
    <row r="29" spans="1:7" ht="13.95" customHeight="1" x14ac:dyDescent="0.3">
      <c r="A29" s="111" t="s">
        <v>36</v>
      </c>
      <c r="B29" s="26">
        <v>526.9</v>
      </c>
      <c r="C29" s="22">
        <v>44791</v>
      </c>
      <c r="D29" s="21" t="s">
        <v>22</v>
      </c>
      <c r="E29" s="24" t="s">
        <v>37</v>
      </c>
      <c r="G29" s="11"/>
    </row>
    <row r="30" spans="1:7" ht="13.95" customHeight="1" x14ac:dyDescent="0.3">
      <c r="A30" s="111" t="s">
        <v>36</v>
      </c>
      <c r="B30" s="26">
        <v>5323.92</v>
      </c>
      <c r="C30" s="22">
        <v>44791</v>
      </c>
      <c r="D30" s="23" t="s">
        <v>22</v>
      </c>
      <c r="E30" s="24" t="s">
        <v>38</v>
      </c>
      <c r="G30" s="11"/>
    </row>
    <row r="31" spans="1:7" ht="13.95" customHeight="1" x14ac:dyDescent="0.3">
      <c r="A31" s="111"/>
      <c r="B31" s="26"/>
      <c r="C31" s="22"/>
      <c r="D31" s="21"/>
      <c r="E31" s="24"/>
      <c r="G31" s="11"/>
    </row>
    <row r="32" spans="1:7" ht="13.95" customHeight="1" x14ac:dyDescent="0.3">
      <c r="A32" s="101" t="s">
        <v>39</v>
      </c>
      <c r="B32" s="78">
        <f>SUM(B33:B39)</f>
        <v>8947.2150000000001</v>
      </c>
      <c r="C32" s="79"/>
      <c r="D32" s="80"/>
      <c r="E32" s="110"/>
      <c r="G32" s="11"/>
    </row>
    <row r="33" spans="1:7" ht="13.95" customHeight="1" x14ac:dyDescent="0.3">
      <c r="A33" s="111" t="s">
        <v>32</v>
      </c>
      <c r="B33" s="26">
        <v>996.46</v>
      </c>
      <c r="C33" s="27">
        <v>44781</v>
      </c>
      <c r="D33" s="28" t="s">
        <v>34</v>
      </c>
      <c r="E33" s="29" t="s">
        <v>40</v>
      </c>
      <c r="G33" s="11"/>
    </row>
    <row r="34" spans="1:7" ht="13.95" customHeight="1" x14ac:dyDescent="0.3">
      <c r="A34" s="111" t="s">
        <v>36</v>
      </c>
      <c r="B34" s="26">
        <v>2985.3649999999998</v>
      </c>
      <c r="C34" s="27">
        <v>44791</v>
      </c>
      <c r="D34" s="28" t="s">
        <v>22</v>
      </c>
      <c r="E34" s="29" t="s">
        <v>41</v>
      </c>
      <c r="G34" s="11"/>
    </row>
    <row r="35" spans="1:7" ht="13.95" customHeight="1" x14ac:dyDescent="0.3">
      <c r="A35" s="111" t="s">
        <v>36</v>
      </c>
      <c r="B35" s="26">
        <v>2806.61</v>
      </c>
      <c r="C35" s="27">
        <v>44791</v>
      </c>
      <c r="D35" s="28" t="s">
        <v>22</v>
      </c>
      <c r="E35" s="29" t="s">
        <v>42</v>
      </c>
      <c r="G35" s="11"/>
    </row>
    <row r="36" spans="1:7" ht="13.95" customHeight="1" x14ac:dyDescent="0.3">
      <c r="A36" s="111" t="s">
        <v>36</v>
      </c>
      <c r="B36" s="26">
        <v>840.08</v>
      </c>
      <c r="C36" s="27">
        <v>44791</v>
      </c>
      <c r="D36" s="28" t="s">
        <v>22</v>
      </c>
      <c r="E36" s="29" t="s">
        <v>43</v>
      </c>
      <c r="G36" s="11"/>
    </row>
    <row r="37" spans="1:7" ht="13.95" customHeight="1" x14ac:dyDescent="0.3">
      <c r="A37" s="111" t="s">
        <v>44</v>
      </c>
      <c r="B37" s="26">
        <v>1125</v>
      </c>
      <c r="C37" s="27">
        <v>44798</v>
      </c>
      <c r="D37" s="28" t="s">
        <v>22</v>
      </c>
      <c r="E37" s="29" t="s">
        <v>45</v>
      </c>
      <c r="G37" s="11"/>
    </row>
    <row r="38" spans="1:7" ht="13.95" customHeight="1" x14ac:dyDescent="0.3">
      <c r="A38" s="111" t="s">
        <v>46</v>
      </c>
      <c r="B38" s="26">
        <v>193.7</v>
      </c>
      <c r="C38" s="27">
        <v>44799</v>
      </c>
      <c r="D38" s="28" t="s">
        <v>11</v>
      </c>
      <c r="E38" s="29" t="s">
        <v>47</v>
      </c>
      <c r="G38" s="11"/>
    </row>
    <row r="39" spans="1:7" ht="13.95" customHeight="1" x14ac:dyDescent="0.3">
      <c r="A39" s="25"/>
      <c r="B39" s="26"/>
      <c r="C39" s="27"/>
      <c r="D39" s="28"/>
      <c r="E39" s="29"/>
      <c r="G39" s="11"/>
    </row>
    <row r="40" spans="1:7" ht="13.95" customHeight="1" x14ac:dyDescent="0.3">
      <c r="A40" s="101" t="s">
        <v>48</v>
      </c>
      <c r="B40" s="78">
        <f>SUM(B41:B42)</f>
        <v>12625</v>
      </c>
      <c r="C40" s="79"/>
      <c r="D40" s="80"/>
      <c r="E40" s="110"/>
      <c r="G40" s="11"/>
    </row>
    <row r="41" spans="1:7" ht="13.95" customHeight="1" x14ac:dyDescent="0.3">
      <c r="A41" s="111" t="s">
        <v>49</v>
      </c>
      <c r="B41" s="26">
        <v>12625</v>
      </c>
      <c r="C41" s="27">
        <v>44778</v>
      </c>
      <c r="D41" s="28" t="s">
        <v>22</v>
      </c>
      <c r="E41" s="29" t="s">
        <v>50</v>
      </c>
      <c r="G41" s="11"/>
    </row>
    <row r="42" spans="1:7" ht="13.95" customHeight="1" x14ac:dyDescent="0.3">
      <c r="A42" s="30"/>
      <c r="B42" s="31"/>
      <c r="C42" s="22"/>
      <c r="D42" s="21"/>
      <c r="E42" s="24"/>
      <c r="G42" s="11"/>
    </row>
    <row r="43" spans="1:7" ht="13.95" customHeight="1" x14ac:dyDescent="0.3">
      <c r="A43" s="99" t="s">
        <v>51</v>
      </c>
      <c r="B43" s="77">
        <f>SUM(B44,B47,B51,B55,,B57,B59,B70,B74)</f>
        <v>31193.77</v>
      </c>
      <c r="C43" s="76"/>
      <c r="D43" s="75"/>
      <c r="E43" s="100"/>
      <c r="G43" s="11"/>
    </row>
    <row r="44" spans="1:7" ht="13.95" customHeight="1" x14ac:dyDescent="0.3">
      <c r="A44" s="101" t="s">
        <v>52</v>
      </c>
      <c r="B44" s="78">
        <f>SUM(B45:B46)</f>
        <v>4006.71</v>
      </c>
      <c r="C44" s="79"/>
      <c r="D44" s="80"/>
      <c r="E44" s="110"/>
      <c r="G44" s="11"/>
    </row>
    <row r="45" spans="1:7" ht="13.95" customHeight="1" x14ac:dyDescent="0.3">
      <c r="A45" s="25" t="s">
        <v>53</v>
      </c>
      <c r="B45" s="26">
        <v>4006.71</v>
      </c>
      <c r="C45" s="27">
        <v>44792</v>
      </c>
      <c r="D45" s="27" t="s">
        <v>11</v>
      </c>
      <c r="E45" s="29" t="s">
        <v>54</v>
      </c>
      <c r="G45" s="11"/>
    </row>
    <row r="46" spans="1:7" ht="13.95" customHeight="1" x14ac:dyDescent="0.3">
      <c r="A46" s="25"/>
      <c r="B46" s="26"/>
      <c r="C46" s="27"/>
      <c r="D46" s="27"/>
      <c r="E46" s="29"/>
      <c r="G46" s="11"/>
    </row>
    <row r="47" spans="1:7" ht="13.95" customHeight="1" x14ac:dyDescent="0.3">
      <c r="A47" s="101" t="s">
        <v>55</v>
      </c>
      <c r="B47" s="78">
        <f>SUM(B48:B50)</f>
        <v>8015.68</v>
      </c>
      <c r="C47" s="79"/>
      <c r="D47" s="80"/>
      <c r="E47" s="110"/>
      <c r="G47" s="11"/>
    </row>
    <row r="48" spans="1:7" ht="13.95" customHeight="1" x14ac:dyDescent="0.3">
      <c r="A48" s="25" t="s">
        <v>53</v>
      </c>
      <c r="B48" s="26">
        <v>4349.68</v>
      </c>
      <c r="C48" s="27">
        <v>44792</v>
      </c>
      <c r="D48" s="27" t="s">
        <v>11</v>
      </c>
      <c r="E48" s="29" t="s">
        <v>56</v>
      </c>
      <c r="G48" s="11"/>
    </row>
    <row r="49" spans="1:7" ht="13.95" customHeight="1" x14ac:dyDescent="0.3">
      <c r="A49" s="25" t="s">
        <v>57</v>
      </c>
      <c r="B49" s="26">
        <v>3666</v>
      </c>
      <c r="C49" s="27">
        <v>44792</v>
      </c>
      <c r="D49" s="27" t="s">
        <v>22</v>
      </c>
      <c r="E49" s="29" t="s">
        <v>58</v>
      </c>
      <c r="G49" s="11"/>
    </row>
    <row r="50" spans="1:7" ht="13.95" customHeight="1" x14ac:dyDescent="0.3">
      <c r="A50" s="25"/>
      <c r="B50" s="26"/>
      <c r="C50" s="27"/>
      <c r="D50" s="27"/>
      <c r="E50" s="29"/>
      <c r="G50" s="11"/>
    </row>
    <row r="51" spans="1:7" ht="13.95" customHeight="1" x14ac:dyDescent="0.3">
      <c r="A51" s="101" t="s">
        <v>59</v>
      </c>
      <c r="B51" s="78">
        <f>SUM(B52:B54)</f>
        <v>926.68000000000006</v>
      </c>
      <c r="C51" s="79"/>
      <c r="D51" s="80"/>
      <c r="E51" s="110"/>
      <c r="G51" s="11"/>
    </row>
    <row r="52" spans="1:7" ht="13.95" customHeight="1" x14ac:dyDescent="0.3">
      <c r="A52" s="25" t="s">
        <v>60</v>
      </c>
      <c r="B52" s="26">
        <v>685</v>
      </c>
      <c r="C52" s="27">
        <v>44788</v>
      </c>
      <c r="D52" s="28" t="s">
        <v>34</v>
      </c>
      <c r="E52" s="29" t="s">
        <v>61</v>
      </c>
      <c r="G52" s="11"/>
    </row>
    <row r="53" spans="1:7" ht="13.95" customHeight="1" x14ac:dyDescent="0.3">
      <c r="A53" s="25" t="s">
        <v>53</v>
      </c>
      <c r="B53" s="26">
        <v>241.68</v>
      </c>
      <c r="C53" s="27">
        <v>44792</v>
      </c>
      <c r="D53" s="28" t="s">
        <v>11</v>
      </c>
      <c r="E53" s="29" t="s">
        <v>62</v>
      </c>
      <c r="G53" s="11"/>
    </row>
    <row r="54" spans="1:7" ht="13.95" customHeight="1" x14ac:dyDescent="0.3">
      <c r="A54" s="25"/>
      <c r="B54" s="26"/>
      <c r="C54" s="27"/>
      <c r="D54" s="28"/>
      <c r="E54" s="29"/>
      <c r="G54" s="11"/>
    </row>
    <row r="55" spans="1:7" ht="13.95" customHeight="1" x14ac:dyDescent="0.3">
      <c r="A55" s="101" t="s">
        <v>63</v>
      </c>
      <c r="B55" s="78">
        <f>SUM(B56:B56)</f>
        <v>0</v>
      </c>
      <c r="C55" s="79"/>
      <c r="D55" s="80"/>
      <c r="E55" s="110"/>
      <c r="G55" s="11"/>
    </row>
    <row r="56" spans="1:7" ht="13.95" customHeight="1" x14ac:dyDescent="0.3">
      <c r="A56" s="111"/>
      <c r="B56" s="32"/>
      <c r="C56" s="82"/>
      <c r="D56" s="83"/>
      <c r="E56" s="104"/>
      <c r="G56" s="11"/>
    </row>
    <row r="57" spans="1:7" ht="13.95" customHeight="1" x14ac:dyDescent="0.3">
      <c r="A57" s="101" t="s">
        <v>64</v>
      </c>
      <c r="B57" s="78">
        <f>SUM(B58:B58)</f>
        <v>0</v>
      </c>
      <c r="C57" s="79"/>
      <c r="D57" s="80"/>
      <c r="E57" s="110"/>
      <c r="G57" s="11"/>
    </row>
    <row r="58" spans="1:7" ht="13.95" customHeight="1" x14ac:dyDescent="0.3">
      <c r="A58" s="111"/>
      <c r="B58" s="32"/>
      <c r="C58" s="82"/>
      <c r="D58" s="83"/>
      <c r="E58" s="104"/>
      <c r="G58" s="11"/>
    </row>
    <row r="59" spans="1:7" ht="13.95" customHeight="1" x14ac:dyDescent="0.3">
      <c r="A59" s="101" t="s">
        <v>65</v>
      </c>
      <c r="B59" s="78">
        <f>SUM(B60:B69)</f>
        <v>17450</v>
      </c>
      <c r="C59" s="79"/>
      <c r="D59" s="80"/>
      <c r="E59" s="110"/>
      <c r="G59" s="11"/>
    </row>
    <row r="60" spans="1:7" ht="13.95" customHeight="1" x14ac:dyDescent="0.3">
      <c r="A60" s="30" t="s">
        <v>66</v>
      </c>
      <c r="B60" s="32">
        <v>2550</v>
      </c>
      <c r="C60" s="27">
        <v>44775</v>
      </c>
      <c r="D60" s="28" t="s">
        <v>34</v>
      </c>
      <c r="E60" s="33" t="s">
        <v>67</v>
      </c>
      <c r="G60" s="11"/>
    </row>
    <row r="61" spans="1:7" ht="13.95" customHeight="1" x14ac:dyDescent="0.3">
      <c r="A61" s="30" t="s">
        <v>66</v>
      </c>
      <c r="B61" s="32">
        <v>550</v>
      </c>
      <c r="C61" s="27">
        <v>44776</v>
      </c>
      <c r="D61" s="28" t="s">
        <v>34</v>
      </c>
      <c r="E61" s="33" t="s">
        <v>68</v>
      </c>
      <c r="G61" s="11"/>
    </row>
    <row r="62" spans="1:7" ht="13.95" customHeight="1" x14ac:dyDescent="0.3">
      <c r="A62" s="30" t="s">
        <v>66</v>
      </c>
      <c r="B62" s="32">
        <v>2050</v>
      </c>
      <c r="C62" s="27">
        <v>44778</v>
      </c>
      <c r="D62" s="28" t="s">
        <v>34</v>
      </c>
      <c r="E62" s="33" t="s">
        <v>69</v>
      </c>
      <c r="G62" s="11"/>
    </row>
    <row r="63" spans="1:7" ht="13.95" customHeight="1" x14ac:dyDescent="0.3">
      <c r="A63" s="30" t="s">
        <v>66</v>
      </c>
      <c r="B63" s="32">
        <v>1550</v>
      </c>
      <c r="C63" s="27">
        <v>44782</v>
      </c>
      <c r="D63" s="28" t="s">
        <v>34</v>
      </c>
      <c r="E63" s="33" t="s">
        <v>70</v>
      </c>
      <c r="G63" s="11"/>
    </row>
    <row r="64" spans="1:7" ht="13.95" customHeight="1" x14ac:dyDescent="0.3">
      <c r="A64" s="30" t="s">
        <v>66</v>
      </c>
      <c r="B64" s="32">
        <v>1850</v>
      </c>
      <c r="C64" s="27">
        <v>44784</v>
      </c>
      <c r="D64" s="28" t="s">
        <v>34</v>
      </c>
      <c r="E64" s="33" t="s">
        <v>71</v>
      </c>
      <c r="G64" s="11"/>
    </row>
    <row r="65" spans="1:7" ht="13.95" customHeight="1" x14ac:dyDescent="0.3">
      <c r="A65" s="30" t="s">
        <v>66</v>
      </c>
      <c r="B65" s="32">
        <v>2050</v>
      </c>
      <c r="C65" s="27">
        <v>44788</v>
      </c>
      <c r="D65" s="28" t="s">
        <v>34</v>
      </c>
      <c r="E65" s="33" t="s">
        <v>72</v>
      </c>
      <c r="G65" s="11"/>
    </row>
    <row r="66" spans="1:7" ht="13.95" customHeight="1" x14ac:dyDescent="0.3">
      <c r="A66" s="30" t="s">
        <v>66</v>
      </c>
      <c r="B66" s="32">
        <v>2250</v>
      </c>
      <c r="C66" s="27">
        <v>44791</v>
      </c>
      <c r="D66" s="28" t="s">
        <v>34</v>
      </c>
      <c r="E66" s="33" t="s">
        <v>73</v>
      </c>
      <c r="G66" s="11"/>
    </row>
    <row r="67" spans="1:7" ht="13.95" customHeight="1" x14ac:dyDescent="0.3">
      <c r="A67" s="30" t="s">
        <v>66</v>
      </c>
      <c r="B67" s="32">
        <v>2050</v>
      </c>
      <c r="C67" s="27">
        <v>44797</v>
      </c>
      <c r="D67" s="28" t="s">
        <v>34</v>
      </c>
      <c r="E67" s="33" t="s">
        <v>74</v>
      </c>
      <c r="G67" s="11"/>
    </row>
    <row r="68" spans="1:7" ht="13.95" customHeight="1" x14ac:dyDescent="0.3">
      <c r="A68" s="30" t="s">
        <v>66</v>
      </c>
      <c r="B68" s="32">
        <v>2550</v>
      </c>
      <c r="C68" s="27">
        <v>44802</v>
      </c>
      <c r="D68" s="28" t="s">
        <v>34</v>
      </c>
      <c r="E68" s="33" t="s">
        <v>75</v>
      </c>
      <c r="G68" s="11"/>
    </row>
    <row r="69" spans="1:7" ht="13.95" customHeight="1" x14ac:dyDescent="0.3">
      <c r="A69" s="30"/>
      <c r="B69" s="32"/>
      <c r="C69" s="27"/>
      <c r="D69" s="28"/>
      <c r="E69" s="33"/>
      <c r="G69" s="11"/>
    </row>
    <row r="70" spans="1:7" ht="13.95" customHeight="1" x14ac:dyDescent="0.3">
      <c r="A70" s="101" t="s">
        <v>76</v>
      </c>
      <c r="B70" s="78">
        <f>SUM(B71:B73)</f>
        <v>794.7</v>
      </c>
      <c r="C70" s="79"/>
      <c r="D70" s="80"/>
      <c r="E70" s="110"/>
      <c r="G70" s="11"/>
    </row>
    <row r="71" spans="1:7" ht="13.95" customHeight="1" x14ac:dyDescent="0.3">
      <c r="A71" s="17" t="s">
        <v>77</v>
      </c>
      <c r="B71" s="26">
        <v>399.7</v>
      </c>
      <c r="C71" s="22">
        <v>44792</v>
      </c>
      <c r="D71" s="28" t="s">
        <v>11</v>
      </c>
      <c r="E71" s="24" t="s">
        <v>78</v>
      </c>
      <c r="G71" s="11"/>
    </row>
    <row r="72" spans="1:7" ht="13.95" customHeight="1" x14ac:dyDescent="0.3">
      <c r="A72" s="17" t="s">
        <v>77</v>
      </c>
      <c r="B72" s="26">
        <v>395</v>
      </c>
      <c r="C72" s="27">
        <v>44792</v>
      </c>
      <c r="D72" s="28" t="s">
        <v>11</v>
      </c>
      <c r="E72" s="29" t="s">
        <v>79</v>
      </c>
      <c r="G72" s="11"/>
    </row>
    <row r="73" spans="1:7" ht="13.95" customHeight="1" x14ac:dyDescent="0.3">
      <c r="A73" s="17"/>
      <c r="B73" s="26"/>
      <c r="C73" s="27"/>
      <c r="D73" s="28"/>
      <c r="E73" s="29"/>
      <c r="G73" s="11"/>
    </row>
    <row r="74" spans="1:7" ht="13.95" customHeight="1" x14ac:dyDescent="0.3">
      <c r="A74" s="101" t="s">
        <v>80</v>
      </c>
      <c r="B74" s="78">
        <f>SUM(B75:B75)</f>
        <v>0</v>
      </c>
      <c r="C74" s="79"/>
      <c r="D74" s="80"/>
      <c r="E74" s="110"/>
      <c r="G74" s="11"/>
    </row>
    <row r="75" spans="1:7" ht="13.95" customHeight="1" x14ac:dyDescent="0.3">
      <c r="A75" s="34"/>
      <c r="B75" s="26"/>
      <c r="C75" s="22"/>
      <c r="D75" s="21"/>
      <c r="E75" s="24"/>
      <c r="G75" s="11"/>
    </row>
    <row r="76" spans="1:7" ht="13.95" customHeight="1" x14ac:dyDescent="0.3">
      <c r="A76" s="99" t="s">
        <v>81</v>
      </c>
      <c r="B76" s="77">
        <f>SUM(B77,B80)</f>
        <v>18546.66</v>
      </c>
      <c r="C76" s="76"/>
      <c r="D76" s="75"/>
      <c r="E76" s="100"/>
      <c r="G76" s="11"/>
    </row>
    <row r="77" spans="1:7" ht="13.95" customHeight="1" x14ac:dyDescent="0.3">
      <c r="A77" s="101" t="s">
        <v>82</v>
      </c>
      <c r="B77" s="78">
        <f>SUM(B78:B79)</f>
        <v>546.66</v>
      </c>
      <c r="C77" s="79"/>
      <c r="D77" s="80"/>
      <c r="E77" s="110"/>
      <c r="G77" s="11"/>
    </row>
    <row r="78" spans="1:7" ht="13.95" customHeight="1" x14ac:dyDescent="0.3">
      <c r="A78" s="17" t="s">
        <v>83</v>
      </c>
      <c r="B78" s="26">
        <v>546.66</v>
      </c>
      <c r="C78" s="22">
        <v>44802</v>
      </c>
      <c r="D78" s="28" t="s">
        <v>34</v>
      </c>
      <c r="E78" s="24" t="s">
        <v>84</v>
      </c>
      <c r="G78" s="11"/>
    </row>
    <row r="79" spans="1:7" ht="13.95" customHeight="1" x14ac:dyDescent="0.3">
      <c r="A79" s="17"/>
      <c r="B79" s="26"/>
      <c r="C79" s="27"/>
      <c r="D79" s="28"/>
      <c r="E79" s="29"/>
      <c r="G79" s="11"/>
    </row>
    <row r="80" spans="1:7" ht="13.95" customHeight="1" x14ac:dyDescent="0.3">
      <c r="A80" s="101" t="s">
        <v>85</v>
      </c>
      <c r="B80" s="78">
        <f>SUM(B81:B83)</f>
        <v>18000</v>
      </c>
      <c r="C80" s="79"/>
      <c r="D80" s="80"/>
      <c r="E80" s="110"/>
      <c r="G80" s="11"/>
    </row>
    <row r="81" spans="1:9" ht="13.95" customHeight="1" x14ac:dyDescent="0.3">
      <c r="A81" s="34" t="s">
        <v>86</v>
      </c>
      <c r="B81" s="26">
        <v>8000</v>
      </c>
      <c r="C81" s="27">
        <v>44778</v>
      </c>
      <c r="D81" s="28" t="s">
        <v>11</v>
      </c>
      <c r="E81" s="29" t="s">
        <v>87</v>
      </c>
      <c r="G81" s="11"/>
    </row>
    <row r="82" spans="1:9" ht="13.95" customHeight="1" x14ac:dyDescent="0.3">
      <c r="A82" s="17" t="s">
        <v>86</v>
      </c>
      <c r="B82" s="26">
        <v>10000</v>
      </c>
      <c r="C82" s="27">
        <v>44795</v>
      </c>
      <c r="D82" s="28" t="s">
        <v>11</v>
      </c>
      <c r="E82" s="29" t="s">
        <v>87</v>
      </c>
      <c r="G82" s="11"/>
    </row>
    <row r="83" spans="1:9" ht="13.95" customHeight="1" x14ac:dyDescent="0.3">
      <c r="A83" s="17"/>
      <c r="B83" s="26"/>
      <c r="C83" s="27"/>
      <c r="D83" s="28"/>
      <c r="E83" s="29"/>
      <c r="G83" s="11"/>
    </row>
    <row r="84" spans="1:9" ht="13.95" customHeight="1" x14ac:dyDescent="0.3">
      <c r="A84" s="99" t="s">
        <v>88</v>
      </c>
      <c r="B84" s="77">
        <f>SUM(B85,B87,B90,B95)</f>
        <v>3828.55</v>
      </c>
      <c r="C84" s="76"/>
      <c r="D84" s="75"/>
      <c r="E84" s="100"/>
      <c r="G84" s="11"/>
    </row>
    <row r="85" spans="1:9" ht="13.95" customHeight="1" x14ac:dyDescent="0.3">
      <c r="A85" s="101" t="s">
        <v>89</v>
      </c>
      <c r="B85" s="78">
        <f>SUM(B86:B86)</f>
        <v>0</v>
      </c>
      <c r="C85" s="79"/>
      <c r="D85" s="80"/>
      <c r="E85" s="110"/>
      <c r="G85" s="11"/>
    </row>
    <row r="86" spans="1:9" ht="13.95" customHeight="1" x14ac:dyDescent="0.3">
      <c r="A86" s="111"/>
      <c r="B86" s="26"/>
      <c r="C86" s="27"/>
      <c r="D86" s="28"/>
      <c r="E86" s="29"/>
      <c r="G86" s="11"/>
    </row>
    <row r="87" spans="1:9" ht="13.95" customHeight="1" x14ac:dyDescent="0.3">
      <c r="A87" s="101" t="s">
        <v>90</v>
      </c>
      <c r="B87" s="78">
        <f>SUM(B88:B88)</f>
        <v>377.15</v>
      </c>
      <c r="C87" s="79"/>
      <c r="D87" s="80"/>
      <c r="E87" s="110"/>
      <c r="G87" s="11"/>
    </row>
    <row r="88" spans="1:9" ht="13.95" customHeight="1" x14ac:dyDescent="0.3">
      <c r="A88" s="17" t="s">
        <v>91</v>
      </c>
      <c r="B88" s="26">
        <v>377.15</v>
      </c>
      <c r="C88" s="22">
        <v>44795</v>
      </c>
      <c r="D88" s="28" t="s">
        <v>34</v>
      </c>
      <c r="E88" s="24" t="s">
        <v>92</v>
      </c>
      <c r="G88" s="11"/>
    </row>
    <row r="89" spans="1:9" ht="13.95" customHeight="1" x14ac:dyDescent="0.3">
      <c r="A89" s="17"/>
      <c r="B89" s="26"/>
      <c r="C89" s="27"/>
      <c r="D89" s="28"/>
      <c r="E89" s="29"/>
      <c r="G89" s="11"/>
    </row>
    <row r="90" spans="1:9" ht="13.95" customHeight="1" x14ac:dyDescent="0.3">
      <c r="A90" s="101" t="s">
        <v>93</v>
      </c>
      <c r="B90" s="78">
        <f>SUM(B91:B94)</f>
        <v>2408.4</v>
      </c>
      <c r="C90" s="79"/>
      <c r="D90" s="80"/>
      <c r="E90" s="110"/>
      <c r="G90" s="11"/>
    </row>
    <row r="91" spans="1:9" ht="13.95" customHeight="1" x14ac:dyDescent="0.3">
      <c r="A91" s="34" t="s">
        <v>94</v>
      </c>
      <c r="B91" s="39">
        <v>1209</v>
      </c>
      <c r="C91" s="27">
        <v>44792</v>
      </c>
      <c r="D91" s="88" t="s">
        <v>26</v>
      </c>
      <c r="E91" s="107"/>
      <c r="G91" s="11"/>
    </row>
    <row r="92" spans="1:9" ht="13.95" customHeight="1" x14ac:dyDescent="0.3">
      <c r="A92" s="34" t="s">
        <v>95</v>
      </c>
      <c r="B92" s="39">
        <v>390</v>
      </c>
      <c r="C92" s="27">
        <v>44792</v>
      </c>
      <c r="D92" s="88" t="s">
        <v>26</v>
      </c>
      <c r="E92" s="107"/>
      <c r="G92" s="11"/>
    </row>
    <row r="93" spans="1:9" ht="13.95" customHeight="1" x14ac:dyDescent="0.3">
      <c r="A93" s="34" t="s">
        <v>96</v>
      </c>
      <c r="B93" s="39">
        <v>809.4</v>
      </c>
      <c r="C93" s="27">
        <v>44792</v>
      </c>
      <c r="D93" s="88" t="s">
        <v>11</v>
      </c>
      <c r="E93" s="107"/>
      <c r="G93" s="11"/>
    </row>
    <row r="94" spans="1:9" ht="13.95" customHeight="1" x14ac:dyDescent="0.3">
      <c r="A94" s="34"/>
      <c r="B94" s="39"/>
      <c r="C94" s="27"/>
      <c r="D94" s="88"/>
      <c r="E94" s="107"/>
      <c r="G94" s="11"/>
    </row>
    <row r="95" spans="1:9" ht="13.95" customHeight="1" x14ac:dyDescent="0.3">
      <c r="A95" s="101" t="s">
        <v>97</v>
      </c>
      <c r="B95" s="78">
        <f>SUM(B96:B99)</f>
        <v>1043</v>
      </c>
      <c r="C95" s="79"/>
      <c r="D95" s="80"/>
      <c r="E95" s="110"/>
      <c r="G95" s="11"/>
    </row>
    <row r="96" spans="1:9" s="35" customFormat="1" ht="13.95" customHeight="1" x14ac:dyDescent="0.3">
      <c r="A96" s="25" t="s">
        <v>98</v>
      </c>
      <c r="B96" s="31">
        <v>737</v>
      </c>
      <c r="C96" s="89"/>
      <c r="D96" s="21"/>
      <c r="E96" s="112"/>
      <c r="G96" s="36"/>
      <c r="I96" s="37"/>
    </row>
    <row r="97" spans="1:9" s="35" customFormat="1" ht="13.95" customHeight="1" x14ac:dyDescent="0.3">
      <c r="A97" s="25" t="s">
        <v>99</v>
      </c>
      <c r="B97" s="32">
        <v>153</v>
      </c>
      <c r="C97" s="22">
        <v>44782</v>
      </c>
      <c r="D97" s="21"/>
      <c r="E97" s="24" t="s">
        <v>100</v>
      </c>
      <c r="G97" s="36"/>
      <c r="I97" s="37"/>
    </row>
    <row r="98" spans="1:9" s="35" customFormat="1" ht="13.95" customHeight="1" x14ac:dyDescent="0.3">
      <c r="A98" s="25" t="s">
        <v>99</v>
      </c>
      <c r="B98" s="32">
        <v>153</v>
      </c>
      <c r="C98" s="22">
        <v>44783</v>
      </c>
      <c r="D98" s="21"/>
      <c r="E98" s="24" t="s">
        <v>101</v>
      </c>
      <c r="G98" s="36"/>
      <c r="I98" s="37"/>
    </row>
    <row r="99" spans="1:9" ht="13.95" customHeight="1" x14ac:dyDescent="0.3">
      <c r="A99" s="111"/>
      <c r="B99" s="32"/>
      <c r="C99" s="22"/>
      <c r="D99" s="21"/>
      <c r="E99" s="112"/>
      <c r="G99" s="11"/>
    </row>
    <row r="100" spans="1:9" ht="13.95" customHeight="1" x14ac:dyDescent="0.3">
      <c r="A100" s="99" t="s">
        <v>102</v>
      </c>
      <c r="B100" s="77">
        <f>SUM(B101:B105)</f>
        <v>283.64999999999998</v>
      </c>
      <c r="C100" s="76"/>
      <c r="D100" s="75"/>
      <c r="E100" s="100"/>
      <c r="G100" s="5"/>
    </row>
    <row r="101" spans="1:9" s="35" customFormat="1" ht="13.95" customHeight="1" x14ac:dyDescent="0.3">
      <c r="A101" s="25" t="s">
        <v>103</v>
      </c>
      <c r="B101" s="26">
        <v>65.790000000000006</v>
      </c>
      <c r="C101" s="22">
        <v>44783</v>
      </c>
      <c r="D101" s="38" t="s">
        <v>104</v>
      </c>
      <c r="E101" s="24" t="s">
        <v>105</v>
      </c>
      <c r="G101" s="37"/>
      <c r="I101" s="37"/>
    </row>
    <row r="102" spans="1:9" s="35" customFormat="1" ht="13.95" customHeight="1" x14ac:dyDescent="0.3">
      <c r="A102" s="25" t="s">
        <v>103</v>
      </c>
      <c r="B102" s="26">
        <v>94.41</v>
      </c>
      <c r="C102" s="22">
        <v>44783</v>
      </c>
      <c r="D102" s="38" t="s">
        <v>104</v>
      </c>
      <c r="E102" s="24" t="s">
        <v>106</v>
      </c>
      <c r="G102" s="37"/>
      <c r="I102" s="37"/>
    </row>
    <row r="103" spans="1:9" s="35" customFormat="1" ht="13.95" customHeight="1" x14ac:dyDescent="0.3">
      <c r="A103" s="25" t="s">
        <v>103</v>
      </c>
      <c r="B103" s="26">
        <v>61.86</v>
      </c>
      <c r="C103" s="22">
        <v>44783</v>
      </c>
      <c r="D103" s="38" t="s">
        <v>104</v>
      </c>
      <c r="E103" s="24" t="s">
        <v>107</v>
      </c>
      <c r="G103" s="37"/>
      <c r="I103" s="37"/>
    </row>
    <row r="104" spans="1:9" s="35" customFormat="1" ht="13.95" customHeight="1" x14ac:dyDescent="0.3">
      <c r="A104" s="25" t="s">
        <v>103</v>
      </c>
      <c r="B104" s="26">
        <v>61.59</v>
      </c>
      <c r="C104" s="22">
        <v>44783</v>
      </c>
      <c r="D104" s="38" t="s">
        <v>104</v>
      </c>
      <c r="E104" s="24" t="s">
        <v>108</v>
      </c>
      <c r="G104" s="37"/>
      <c r="I104" s="37"/>
    </row>
    <row r="105" spans="1:9" s="35" customFormat="1" ht="13.95" customHeight="1" x14ac:dyDescent="0.3">
      <c r="A105" s="25"/>
      <c r="B105" s="26"/>
      <c r="C105" s="22"/>
      <c r="D105" s="38"/>
      <c r="E105" s="24"/>
      <c r="G105" s="37"/>
      <c r="I105" s="37"/>
    </row>
    <row r="106" spans="1:9" ht="13.95" customHeight="1" x14ac:dyDescent="0.3">
      <c r="A106" s="99" t="s">
        <v>109</v>
      </c>
      <c r="B106" s="77">
        <f>SUM(B107:B107)</f>
        <v>0</v>
      </c>
      <c r="C106" s="76"/>
      <c r="D106" s="75"/>
      <c r="E106" s="100"/>
      <c r="G106" s="5"/>
    </row>
    <row r="107" spans="1:9" ht="13.95" customHeight="1" x14ac:dyDescent="0.3">
      <c r="A107" s="111"/>
      <c r="B107" s="26"/>
      <c r="C107" s="27"/>
      <c r="D107" s="38"/>
      <c r="E107" s="29"/>
      <c r="G107" s="5"/>
    </row>
    <row r="108" spans="1:9" ht="13.95" customHeight="1" x14ac:dyDescent="0.3">
      <c r="A108" s="99" t="s">
        <v>110</v>
      </c>
      <c r="B108" s="77">
        <f>SUM(B109:B109)</f>
        <v>0</v>
      </c>
      <c r="C108" s="76"/>
      <c r="D108" s="75"/>
      <c r="E108" s="100"/>
      <c r="G108" s="5"/>
    </row>
    <row r="109" spans="1:9" ht="13.95" customHeight="1" x14ac:dyDescent="0.3">
      <c r="A109" s="34"/>
      <c r="B109" s="90"/>
      <c r="C109" s="27"/>
      <c r="D109" s="28"/>
      <c r="E109" s="29"/>
      <c r="G109" s="5"/>
    </row>
    <row r="110" spans="1:9" ht="13.95" customHeight="1" x14ac:dyDescent="0.3">
      <c r="A110" s="99" t="s">
        <v>111</v>
      </c>
      <c r="B110" s="77">
        <f>SUM(B111:B124)</f>
        <v>127383.28</v>
      </c>
      <c r="C110" s="76"/>
      <c r="D110" s="75"/>
      <c r="E110" s="100"/>
      <c r="G110" s="5"/>
    </row>
    <row r="111" spans="1:9" ht="13.95" customHeight="1" x14ac:dyDescent="0.3">
      <c r="A111" s="17" t="s">
        <v>112</v>
      </c>
      <c r="B111" s="39">
        <v>228.95</v>
      </c>
      <c r="C111" s="27">
        <v>44777</v>
      </c>
      <c r="D111" s="40" t="s">
        <v>22</v>
      </c>
      <c r="E111" s="29" t="s">
        <v>113</v>
      </c>
      <c r="G111" s="5"/>
    </row>
    <row r="112" spans="1:9" ht="13.95" customHeight="1" x14ac:dyDescent="0.3">
      <c r="A112" s="17" t="s">
        <v>114</v>
      </c>
      <c r="B112" s="39">
        <v>4390.82</v>
      </c>
      <c r="C112" s="27">
        <v>44778</v>
      </c>
      <c r="D112" s="40" t="s">
        <v>11</v>
      </c>
      <c r="E112" s="29" t="s">
        <v>115</v>
      </c>
      <c r="G112" s="5"/>
    </row>
    <row r="113" spans="1:7" ht="13.95" customHeight="1" x14ac:dyDescent="0.3">
      <c r="A113" s="17" t="s">
        <v>116</v>
      </c>
      <c r="B113" s="39">
        <v>114.71</v>
      </c>
      <c r="C113" s="27">
        <v>44782</v>
      </c>
      <c r="D113" s="40" t="s">
        <v>22</v>
      </c>
      <c r="E113" s="29" t="s">
        <v>117</v>
      </c>
      <c r="G113" s="5"/>
    </row>
    <row r="114" spans="1:7" ht="13.95" customHeight="1" x14ac:dyDescent="0.3">
      <c r="A114" s="17" t="s">
        <v>112</v>
      </c>
      <c r="B114" s="39">
        <v>180.5</v>
      </c>
      <c r="C114" s="27">
        <v>44785</v>
      </c>
      <c r="D114" s="40" t="s">
        <v>22</v>
      </c>
      <c r="E114" s="29" t="s">
        <v>118</v>
      </c>
      <c r="G114" s="5"/>
    </row>
    <row r="115" spans="1:7" ht="13.95" customHeight="1" x14ac:dyDescent="0.3">
      <c r="A115" s="17" t="s">
        <v>112</v>
      </c>
      <c r="B115" s="39">
        <v>327.75</v>
      </c>
      <c r="C115" s="27">
        <v>44785</v>
      </c>
      <c r="D115" s="40" t="s">
        <v>22</v>
      </c>
      <c r="E115" s="29" t="s">
        <v>119</v>
      </c>
      <c r="G115" s="5"/>
    </row>
    <row r="116" spans="1:7" ht="13.95" customHeight="1" x14ac:dyDescent="0.3">
      <c r="A116" s="17" t="s">
        <v>112</v>
      </c>
      <c r="B116" s="39">
        <v>350.55</v>
      </c>
      <c r="C116" s="27">
        <v>44791</v>
      </c>
      <c r="D116" s="40" t="s">
        <v>11</v>
      </c>
      <c r="E116" s="29" t="s">
        <v>120</v>
      </c>
      <c r="G116" s="5"/>
    </row>
    <row r="117" spans="1:7" ht="13.95" customHeight="1" x14ac:dyDescent="0.3">
      <c r="A117" s="17" t="s">
        <v>121</v>
      </c>
      <c r="B117" s="39">
        <v>24000</v>
      </c>
      <c r="C117" s="27">
        <v>44792</v>
      </c>
      <c r="D117" s="40" t="s">
        <v>11</v>
      </c>
      <c r="E117" s="29" t="s">
        <v>122</v>
      </c>
      <c r="G117" s="5"/>
    </row>
    <row r="118" spans="1:7" ht="13.95" customHeight="1" x14ac:dyDescent="0.3">
      <c r="A118" s="17" t="s">
        <v>123</v>
      </c>
      <c r="B118" s="39">
        <v>10000</v>
      </c>
      <c r="C118" s="27">
        <v>44795</v>
      </c>
      <c r="D118" s="40" t="s">
        <v>11</v>
      </c>
      <c r="E118" s="29" t="s">
        <v>124</v>
      </c>
      <c r="G118" s="5"/>
    </row>
    <row r="119" spans="1:7" ht="13.95" customHeight="1" x14ac:dyDescent="0.3">
      <c r="A119" s="17" t="s">
        <v>125</v>
      </c>
      <c r="B119" s="39">
        <v>25750</v>
      </c>
      <c r="C119" s="27">
        <v>44795</v>
      </c>
      <c r="D119" s="40" t="s">
        <v>11</v>
      </c>
      <c r="E119" s="29" t="s">
        <v>126</v>
      </c>
      <c r="G119" s="5"/>
    </row>
    <row r="120" spans="1:7" ht="13.95" customHeight="1" x14ac:dyDescent="0.3">
      <c r="A120" s="17" t="s">
        <v>121</v>
      </c>
      <c r="B120" s="39">
        <v>17000</v>
      </c>
      <c r="C120" s="27">
        <v>44797</v>
      </c>
      <c r="D120" s="40" t="s">
        <v>11</v>
      </c>
      <c r="E120" s="29" t="s">
        <v>122</v>
      </c>
      <c r="G120" s="5"/>
    </row>
    <row r="121" spans="1:7" ht="13.95" customHeight="1" x14ac:dyDescent="0.3">
      <c r="A121" s="17" t="s">
        <v>127</v>
      </c>
      <c r="B121" s="39">
        <v>18770</v>
      </c>
      <c r="C121" s="27">
        <v>44797</v>
      </c>
      <c r="D121" s="40" t="s">
        <v>11</v>
      </c>
      <c r="E121" s="29" t="s">
        <v>128</v>
      </c>
      <c r="G121" s="5"/>
    </row>
    <row r="122" spans="1:7" ht="13.95" customHeight="1" x14ac:dyDescent="0.3">
      <c r="A122" s="17" t="s">
        <v>127</v>
      </c>
      <c r="B122" s="39">
        <v>18770</v>
      </c>
      <c r="C122" s="27">
        <v>44797</v>
      </c>
      <c r="D122" s="40" t="s">
        <v>11</v>
      </c>
      <c r="E122" s="29" t="s">
        <v>129</v>
      </c>
      <c r="G122" s="5"/>
    </row>
    <row r="123" spans="1:7" ht="13.95" customHeight="1" x14ac:dyDescent="0.3">
      <c r="A123" s="17" t="s">
        <v>130</v>
      </c>
      <c r="B123" s="39">
        <v>7500</v>
      </c>
      <c r="C123" s="27">
        <v>44803</v>
      </c>
      <c r="D123" s="40" t="s">
        <v>11</v>
      </c>
      <c r="E123" s="29" t="s">
        <v>131</v>
      </c>
      <c r="G123" s="5"/>
    </row>
    <row r="124" spans="1:7" ht="13.95" customHeight="1" x14ac:dyDescent="0.3">
      <c r="A124" s="17"/>
      <c r="B124" s="39"/>
      <c r="C124" s="27"/>
      <c r="D124" s="40"/>
      <c r="E124" s="29"/>
      <c r="G124" s="5"/>
    </row>
    <row r="125" spans="1:7" ht="13.95" customHeight="1" x14ac:dyDescent="0.3">
      <c r="A125" s="99" t="s">
        <v>132</v>
      </c>
      <c r="B125" s="77">
        <f>SUM(B126:B128)</f>
        <v>530</v>
      </c>
      <c r="C125" s="76"/>
      <c r="D125" s="75"/>
      <c r="E125" s="100"/>
      <c r="G125" s="5"/>
    </row>
    <row r="126" spans="1:7" ht="13.95" customHeight="1" x14ac:dyDescent="0.3">
      <c r="A126" s="25" t="s">
        <v>133</v>
      </c>
      <c r="B126" s="39">
        <v>250</v>
      </c>
      <c r="C126" s="27">
        <v>44777</v>
      </c>
      <c r="D126" s="40" t="s">
        <v>11</v>
      </c>
      <c r="E126" s="29" t="s">
        <v>134</v>
      </c>
      <c r="G126" s="5"/>
    </row>
    <row r="127" spans="1:7" ht="13.95" customHeight="1" x14ac:dyDescent="0.3">
      <c r="A127" s="25" t="s">
        <v>135</v>
      </c>
      <c r="B127" s="39">
        <v>280</v>
      </c>
      <c r="C127" s="27">
        <v>44788</v>
      </c>
      <c r="D127" s="40" t="s">
        <v>34</v>
      </c>
      <c r="E127" s="29" t="s">
        <v>136</v>
      </c>
      <c r="G127" s="5"/>
    </row>
    <row r="128" spans="1:7" ht="13.95" customHeight="1" x14ac:dyDescent="0.3">
      <c r="A128" s="25"/>
      <c r="B128" s="39"/>
      <c r="C128" s="27"/>
      <c r="D128" s="40"/>
      <c r="E128" s="29"/>
      <c r="G128" s="5"/>
    </row>
    <row r="129" spans="1:9" ht="13.95" customHeight="1" x14ac:dyDescent="0.3">
      <c r="A129" s="108" t="s">
        <v>137</v>
      </c>
      <c r="B129" s="77">
        <f>SUM(B7,B25,B43,B76,B84,B100,B106,B108,B110,B125)</f>
        <v>478523.29166666663</v>
      </c>
      <c r="C129" s="86"/>
      <c r="D129" s="87"/>
      <c r="E129" s="109"/>
      <c r="G129" s="5"/>
    </row>
    <row r="130" spans="1:9" ht="13.95" customHeight="1" x14ac:dyDescent="0.3">
      <c r="A130" s="113"/>
      <c r="B130" s="91"/>
      <c r="C130" s="92"/>
      <c r="D130" s="93"/>
      <c r="E130" s="114"/>
      <c r="G130" s="5"/>
    </row>
    <row r="131" spans="1:9" ht="13.95" customHeight="1" x14ac:dyDescent="0.3">
      <c r="A131" s="108" t="s">
        <v>138</v>
      </c>
      <c r="B131" s="77">
        <f>SUM(B132:B135)</f>
        <v>573996.81000000006</v>
      </c>
      <c r="C131" s="86"/>
      <c r="D131" s="87"/>
      <c r="E131" s="109"/>
      <c r="G131" s="5"/>
    </row>
    <row r="132" spans="1:9" ht="13.95" customHeight="1" x14ac:dyDescent="0.3">
      <c r="A132" s="41" t="s">
        <v>139</v>
      </c>
      <c r="B132" s="26">
        <v>11829</v>
      </c>
      <c r="C132" s="19">
        <v>44775</v>
      </c>
      <c r="D132" s="40" t="s">
        <v>11</v>
      </c>
      <c r="E132" s="42" t="s">
        <v>140</v>
      </c>
      <c r="G132" s="5"/>
    </row>
    <row r="133" spans="1:9" ht="13.95" customHeight="1" x14ac:dyDescent="0.3">
      <c r="A133" s="41" t="s">
        <v>141</v>
      </c>
      <c r="B133" s="26">
        <v>112167.81</v>
      </c>
      <c r="C133" s="19">
        <v>44775</v>
      </c>
      <c r="D133" s="40" t="s">
        <v>11</v>
      </c>
      <c r="E133" s="42" t="s">
        <v>140</v>
      </c>
      <c r="G133" s="5"/>
    </row>
    <row r="134" spans="1:9" ht="13.95" customHeight="1" x14ac:dyDescent="0.3">
      <c r="A134" s="41" t="s">
        <v>142</v>
      </c>
      <c r="B134" s="26">
        <v>450000</v>
      </c>
      <c r="C134" s="19">
        <v>44790</v>
      </c>
      <c r="D134" s="40" t="s">
        <v>11</v>
      </c>
      <c r="E134" s="42" t="s">
        <v>140</v>
      </c>
      <c r="G134" s="5"/>
    </row>
    <row r="135" spans="1:9" ht="13.95" customHeight="1" x14ac:dyDescent="0.3">
      <c r="A135" s="41"/>
      <c r="B135" s="26"/>
      <c r="C135" s="19"/>
      <c r="D135" s="40"/>
      <c r="E135" s="42"/>
      <c r="G135" s="5"/>
    </row>
    <row r="136" spans="1:9" s="48" customFormat="1" ht="13.95" customHeight="1" x14ac:dyDescent="0.3">
      <c r="A136" s="43" t="s">
        <v>143</v>
      </c>
      <c r="B136" s="44">
        <f>SUM(B137:B138)</f>
        <v>22.38</v>
      </c>
      <c r="C136" s="45"/>
      <c r="D136" s="46"/>
      <c r="E136" s="47"/>
      <c r="I136" s="49"/>
    </row>
    <row r="137" spans="1:9" ht="13.95" customHeight="1" x14ac:dyDescent="0.3">
      <c r="A137" s="50" t="s">
        <v>144</v>
      </c>
      <c r="B137" s="26">
        <v>22.38</v>
      </c>
      <c r="C137" s="19"/>
      <c r="D137" s="20"/>
      <c r="E137" s="42"/>
    </row>
    <row r="138" spans="1:9" ht="13.95" customHeight="1" x14ac:dyDescent="0.3">
      <c r="A138" s="50"/>
      <c r="B138" s="26"/>
      <c r="C138" s="19"/>
      <c r="D138" s="20"/>
      <c r="E138" s="42"/>
    </row>
    <row r="139" spans="1:9" ht="13.95" customHeight="1" x14ac:dyDescent="0.3">
      <c r="A139" s="43" t="s">
        <v>145</v>
      </c>
      <c r="B139" s="44">
        <f>SUM(B140:B141)</f>
        <v>45480.3</v>
      </c>
      <c r="C139" s="45"/>
      <c r="D139" s="46"/>
      <c r="E139" s="47"/>
    </row>
    <row r="140" spans="1:9" ht="13.95" customHeight="1" x14ac:dyDescent="0.3">
      <c r="A140" s="50" t="s">
        <v>146</v>
      </c>
      <c r="B140" s="26">
        <v>45480.3</v>
      </c>
      <c r="C140" s="19">
        <v>44792</v>
      </c>
      <c r="D140" s="20" t="s">
        <v>22</v>
      </c>
      <c r="E140" s="42"/>
    </row>
    <row r="141" spans="1:9" ht="13.95" customHeight="1" x14ac:dyDescent="0.3">
      <c r="A141" s="50"/>
      <c r="B141" s="26"/>
      <c r="C141" s="19"/>
      <c r="D141" s="20"/>
      <c r="E141" s="42"/>
    </row>
    <row r="142" spans="1:9" ht="13.95" customHeight="1" x14ac:dyDescent="0.3">
      <c r="A142" s="108" t="s">
        <v>147</v>
      </c>
      <c r="B142" s="77">
        <f>SUM(B143:B144)</f>
        <v>2996.6657362137921</v>
      </c>
      <c r="C142" s="86"/>
      <c r="D142" s="87"/>
      <c r="E142" s="109"/>
    </row>
    <row r="143" spans="1:9" ht="13.95" customHeight="1" x14ac:dyDescent="0.3">
      <c r="A143" s="50" t="s">
        <v>148</v>
      </c>
      <c r="B143" s="26">
        <f>[1]JUL_22!B160</f>
        <v>2996.6657362137921</v>
      </c>
      <c r="C143" s="19">
        <v>44773</v>
      </c>
      <c r="D143" s="20"/>
      <c r="E143" s="42"/>
    </row>
    <row r="144" spans="1:9" ht="13.95" customHeight="1" x14ac:dyDescent="0.3">
      <c r="A144" s="50"/>
      <c r="B144" s="26"/>
      <c r="C144" s="19"/>
      <c r="D144" s="20"/>
      <c r="E144" s="42"/>
    </row>
    <row r="145" spans="1:5" ht="13.95" customHeight="1" thickBot="1" x14ac:dyDescent="0.35">
      <c r="A145" s="115" t="s">
        <v>149</v>
      </c>
      <c r="B145" s="116">
        <f>B131+B136+B142-B139-B129</f>
        <v>53012.264069547178</v>
      </c>
      <c r="C145" s="117">
        <v>44804</v>
      </c>
      <c r="D145" s="118"/>
      <c r="E145" s="119"/>
    </row>
    <row r="146" spans="1:5" ht="13.95" customHeight="1" x14ac:dyDescent="0.3">
      <c r="A146" s="71"/>
      <c r="B146" s="72"/>
      <c r="C146" s="73"/>
      <c r="D146" s="74"/>
      <c r="E146" s="54"/>
    </row>
    <row r="147" spans="1:5" ht="13.95" customHeight="1" x14ac:dyDescent="0.3">
      <c r="A147" s="12" t="s">
        <v>150</v>
      </c>
      <c r="B147" s="51"/>
      <c r="C147" s="52"/>
      <c r="D147" s="53"/>
      <c r="E147" s="54"/>
    </row>
    <row r="148" spans="1:5" ht="13.95" customHeight="1" x14ac:dyDescent="0.3">
      <c r="A148" s="55" t="s">
        <v>151</v>
      </c>
      <c r="B148" s="56"/>
      <c r="C148" s="56"/>
      <c r="D148" s="56"/>
      <c r="E148" s="57"/>
    </row>
    <row r="149" spans="1:5" ht="13.95" customHeight="1" x14ac:dyDescent="0.3">
      <c r="A149" s="58" t="s">
        <v>152</v>
      </c>
      <c r="B149" s="59"/>
      <c r="C149" s="59"/>
      <c r="D149" s="59"/>
      <c r="E149" s="60"/>
    </row>
    <row r="150" spans="1:5" ht="13.95" customHeight="1" thickBot="1" x14ac:dyDescent="0.35">
      <c r="A150" s="61" t="s">
        <v>153</v>
      </c>
      <c r="B150" s="62"/>
      <c r="C150" s="62"/>
      <c r="D150" s="62"/>
      <c r="E150" s="63"/>
    </row>
    <row r="151" spans="1:5" ht="13.95" customHeight="1" x14ac:dyDescent="0.3"/>
    <row r="152" spans="1:5" ht="13.95" customHeight="1" x14ac:dyDescent="0.3">
      <c r="B152" s="65"/>
    </row>
    <row r="153" spans="1:5" x14ac:dyDescent="0.3">
      <c r="B153" s="65"/>
      <c r="C153" s="3" t="s">
        <v>154</v>
      </c>
    </row>
    <row r="154" spans="1:5" x14ac:dyDescent="0.3">
      <c r="B154" s="66"/>
    </row>
    <row r="155" spans="1:5" x14ac:dyDescent="0.3">
      <c r="B155" s="67"/>
    </row>
  </sheetData>
  <mergeCells count="4">
    <mergeCell ref="A4:E4"/>
    <mergeCell ref="A148:E148"/>
    <mergeCell ref="A149:E149"/>
    <mergeCell ref="A150:E150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2023-02-03T15:31:11Z</cp:lastPrinted>
  <dcterms:created xsi:type="dcterms:W3CDTF">2023-02-03T15:29:56Z</dcterms:created>
  <dcterms:modified xsi:type="dcterms:W3CDTF">2023-02-03T15:31:44Z</dcterms:modified>
</cp:coreProperties>
</file>