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orte\Desktop\SOBRE SISTEMA\SITE\PRIMEIRAS PUBLICAÇOES\HMAA\PRESTACAO DE CONTAS\2021\"/>
    </mc:Choice>
  </mc:AlternateContent>
  <xr:revisionPtr revIDLastSave="0" documentId="8_{E015F160-5E62-479C-8A14-5127C4456E91}" xr6:coauthVersionLast="47" xr6:coauthVersionMax="47" xr10:uidLastSave="{00000000-0000-0000-0000-000000000000}"/>
  <bookViews>
    <workbookView xWindow="-108" yWindow="-108" windowWidth="23256" windowHeight="12576" xr2:uid="{9F043E12-4272-49EE-82EC-3BCF02C6D6D2}"/>
  </bookViews>
  <sheets>
    <sheet name="Planilha1" sheetId="1" r:id="rId1"/>
  </sheets>
  <externalReferences>
    <externalReference r:id="rId2"/>
  </externalReferences>
  <definedNames>
    <definedName name="_xlnm.Print_Area" localSheetId="0">Planilha1!$A$1:$E$185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8" i="1" l="1"/>
  <c r="B177" i="1"/>
  <c r="B174" i="1"/>
  <c r="B170" i="1"/>
  <c r="B162" i="1"/>
  <c r="B146" i="1"/>
  <c r="B143" i="1"/>
  <c r="B140" i="1"/>
  <c r="B137" i="1"/>
  <c r="B133" i="1"/>
  <c r="B123" i="1"/>
  <c r="B119" i="1"/>
  <c r="B116" i="1"/>
  <c r="B115" i="1"/>
  <c r="B110" i="1"/>
  <c r="B105" i="1"/>
  <c r="B101" i="1"/>
  <c r="B98" i="1"/>
  <c r="B94" i="1"/>
  <c r="B91" i="1"/>
  <c r="B88" i="1"/>
  <c r="B83" i="1"/>
  <c r="B70" i="1"/>
  <c r="B64" i="1"/>
  <c r="B63" i="1" s="1"/>
  <c r="B60" i="1"/>
  <c r="B57" i="1"/>
  <c r="B34" i="1"/>
  <c r="B33" i="1"/>
  <c r="B27" i="1"/>
  <c r="B12" i="1"/>
  <c r="B8" i="1"/>
  <c r="B7" i="1" s="1"/>
  <c r="B168" i="1" l="1"/>
  <c r="B180" i="1" s="1"/>
  <c r="B104" i="1"/>
</calcChain>
</file>

<file path=xl/sharedStrings.xml><?xml version="1.0" encoding="utf-8"?>
<sst xmlns="http://schemas.openxmlformats.org/spreadsheetml/2006/main" count="326" uniqueCount="214">
  <si>
    <r>
      <rPr>
        <b/>
        <sz val="10"/>
        <rFont val="Calibri"/>
        <family val="2"/>
        <scheme val="minor"/>
      </rPr>
      <t>UNIDADE:</t>
    </r>
    <r>
      <rPr>
        <sz val="10"/>
        <rFont val="Calibri"/>
        <family val="2"/>
        <scheme val="minor"/>
      </rPr>
      <t xml:space="preserve"> HOSPITAL MUNICIPAL ADAILTON DO AMARAL - HMAA</t>
    </r>
  </si>
  <si>
    <r>
      <rPr>
        <b/>
        <sz val="10"/>
        <rFont val="Calibri"/>
        <family val="2"/>
        <scheme val="minor"/>
      </rPr>
      <t>N° CONTRATO DE GESTÃO:</t>
    </r>
    <r>
      <rPr>
        <sz val="10"/>
        <rFont val="Calibri"/>
        <family val="2"/>
        <scheme val="minor"/>
      </rPr>
      <t xml:space="preserve"> 159/2018</t>
    </r>
  </si>
  <si>
    <t>PRESTAÇÃO DE CONTAS ABRIL/2021</t>
  </si>
  <si>
    <t>ITENS DE DESPESAS -ABRIL/2021</t>
  </si>
  <si>
    <t>R$ VALORES</t>
  </si>
  <si>
    <t>DATA  PGT</t>
  </si>
  <si>
    <t>OPERAÇÃO</t>
  </si>
  <si>
    <t>DETALHES</t>
  </si>
  <si>
    <t>1. Pessoal</t>
  </si>
  <si>
    <t>1.1. Salários (CLT)</t>
  </si>
  <si>
    <t>FOLHA MARÇO/2021</t>
  </si>
  <si>
    <t>TED'S</t>
  </si>
  <si>
    <t>FÉRIAS DANIEL ERICK DE LIMA AMANCIO</t>
  </si>
  <si>
    <t xml:space="preserve">TED </t>
  </si>
  <si>
    <t>1.2. Outras Formas de Contratação</t>
  </si>
  <si>
    <t>PEDATELLA NUTRIÇAO EIRELI</t>
  </si>
  <si>
    <t>TRANSF</t>
  </si>
  <si>
    <t>NFSE 021</t>
  </si>
  <si>
    <t>NATANAEL MARTINS COELHO E CIA LTDA ME</t>
  </si>
  <si>
    <t>NFSE 1514</t>
  </si>
  <si>
    <t>PRO-SAÚDE SERVIÇOS MÉDICOS</t>
  </si>
  <si>
    <t>TED</t>
  </si>
  <si>
    <t>NFSE 137</t>
  </si>
  <si>
    <t>LUCIMED ASSSITENCIA MEDICA EIRELI</t>
  </si>
  <si>
    <t>NFSE 146</t>
  </si>
  <si>
    <t>JGS CIRQUEIRA MEDICAL SERVICE LTDA</t>
  </si>
  <si>
    <t>NFSE 032</t>
  </si>
  <si>
    <t xml:space="preserve">MNC SERVIÇOS MEDICOS </t>
  </si>
  <si>
    <t>NFSE 036</t>
  </si>
  <si>
    <t>NFSE 145</t>
  </si>
  <si>
    <t>ANDRADE VILELA E SANTOS VILELA LTDA</t>
  </si>
  <si>
    <t>NFSE 135</t>
  </si>
  <si>
    <t>JANAINA ROCHA CARVALHO - CLINICA ROCHA CARVALHO</t>
  </si>
  <si>
    <t>NFSE 003</t>
  </si>
  <si>
    <t>TONY DO LAGO E SILVA ME</t>
  </si>
  <si>
    <t>NFSE 077</t>
  </si>
  <si>
    <t>GUARNIÇÃO MEDICINA PREVENTIVA LTDA</t>
  </si>
  <si>
    <t>NFSE 072</t>
  </si>
  <si>
    <t>ULTRACENTER LABORATORIO FARM ANALISE CLINICAS EIRELI</t>
  </si>
  <si>
    <t>NFSE 022</t>
  </si>
  <si>
    <t>FAMA ASSISTENCIA MEDICA DIA E NOITE LTDA</t>
  </si>
  <si>
    <t>NFSE 436</t>
  </si>
  <si>
    <t>1.3. Encargos/Benefícios</t>
  </si>
  <si>
    <t>GPS S FL 03/2021</t>
  </si>
  <si>
    <t>GUIA</t>
  </si>
  <si>
    <t>PIS S FL 03/2021</t>
  </si>
  <si>
    <t>DARF</t>
  </si>
  <si>
    <t>IRRF S FL 03/2021</t>
  </si>
  <si>
    <t>FGTS FL 03/2021</t>
  </si>
  <si>
    <t>FGTS</t>
  </si>
  <si>
    <t>2. Mat/Med</t>
  </si>
  <si>
    <t>2.1. Medicamentos</t>
  </si>
  <si>
    <t>CIRURGICA PINHEIRO LTDA</t>
  </si>
  <si>
    <t>NF 45231</t>
  </si>
  <si>
    <t xml:space="preserve">CA DISTRIBUIDORA DE PROD HOSP EIRELI </t>
  </si>
  <si>
    <t>NF 23359</t>
  </si>
  <si>
    <t>CCAF COM MEDIC E MAT HOSP EIRELI ME</t>
  </si>
  <si>
    <t>NF 3612</t>
  </si>
  <si>
    <t>SUPERMEDICA DISTRIB HOSPITALAR EIRELI</t>
  </si>
  <si>
    <t>NF 118626</t>
  </si>
  <si>
    <t xml:space="preserve">L M DE SOUZA INSTRUMENTOS HOSPITALRES </t>
  </si>
  <si>
    <t>NF 165</t>
  </si>
  <si>
    <t>MALDI E MACEDO LTDA EPP</t>
  </si>
  <si>
    <t>NFSE 13967</t>
  </si>
  <si>
    <t>NF 45553</t>
  </si>
  <si>
    <t>MED CENTER COMERCIAL LTDA</t>
  </si>
  <si>
    <t>NF 316718</t>
  </si>
  <si>
    <t>NF 24009</t>
  </si>
  <si>
    <t>NF 120702</t>
  </si>
  <si>
    <t>NF 120699</t>
  </si>
  <si>
    <t>NF 3692</t>
  </si>
  <si>
    <t>VOLGEN HOSPITALAR LTDA ME</t>
  </si>
  <si>
    <t>NF 23120</t>
  </si>
  <si>
    <t>NF 120893</t>
  </si>
  <si>
    <t>NF 120894</t>
  </si>
  <si>
    <t>SUPERMED COM E IMP DE PROD MED E HOSPIT LTDA</t>
  </si>
  <si>
    <t>NF 512224</t>
  </si>
  <si>
    <t>NF 200182</t>
  </si>
  <si>
    <t>CITOPHARMA MANIP DE MED ESP LTDA</t>
  </si>
  <si>
    <t>BOLETO</t>
  </si>
  <si>
    <t>NF 170432</t>
  </si>
  <si>
    <t>MEDICAL SUTURE COMERCIO DE MAT HOSPITALAR LTDA</t>
  </si>
  <si>
    <t>NF 4369</t>
  </si>
  <si>
    <t>MARALUCIA DO CARMO VENTURA MAROSTICA</t>
  </si>
  <si>
    <t>NF 1457</t>
  </si>
  <si>
    <t>AGUIAR E LIMA LTDA ME</t>
  </si>
  <si>
    <t>NF 088</t>
  </si>
  <si>
    <t>2.2. Materais Hospitalares</t>
  </si>
  <si>
    <t>2.3 Gases Medicinais</t>
  </si>
  <si>
    <t>MERCADAO DOS PARAFUSOS SMA LTDA</t>
  </si>
  <si>
    <t>NF 422</t>
  </si>
  <si>
    <t>3. Materais Diversos</t>
  </si>
  <si>
    <t>3.1. Materiais de Higienização</t>
  </si>
  <si>
    <t>ALDELICIA LOPES CHAVES - MERCEARIA PREÇO BAIXO</t>
  </si>
  <si>
    <t>NF 775</t>
  </si>
  <si>
    <t>NF 781</t>
  </si>
  <si>
    <t>MOISES VENTURA PACHECO ME</t>
  </si>
  <si>
    <t>3.2. Materiais / Gêneros Alimentícios</t>
  </si>
  <si>
    <t>NF 774</t>
  </si>
  <si>
    <t xml:space="preserve">LEIDIANNY DE OLIVEIRA MORAES ABREU EIRELI </t>
  </si>
  <si>
    <t>NF 040</t>
  </si>
  <si>
    <t>NF 041</t>
  </si>
  <si>
    <t>NF 782</t>
  </si>
  <si>
    <t>NF 042</t>
  </si>
  <si>
    <t>VANDEIR ALVES NOGUEIRA ME</t>
  </si>
  <si>
    <t>NF 564</t>
  </si>
  <si>
    <t>ROGERIO DOS SANTOS ROQUE ME</t>
  </si>
  <si>
    <t>NF 815</t>
  </si>
  <si>
    <t>NF 477</t>
  </si>
  <si>
    <t>NF 043</t>
  </si>
  <si>
    <t>NF 045</t>
  </si>
  <si>
    <t>NF 788</t>
  </si>
  <si>
    <t>3.3. Material Expediente</t>
  </si>
  <si>
    <t xml:space="preserve">GRAFICA ROCHA LTDA </t>
  </si>
  <si>
    <t>NF 6832</t>
  </si>
  <si>
    <t>VALDIR DOMINGOS DA SILVA ME</t>
  </si>
  <si>
    <t>NF 21228</t>
  </si>
  <si>
    <t>NF 789</t>
  </si>
  <si>
    <t>3.4. Material Divulgação</t>
  </si>
  <si>
    <t>3.5. Material Permanente</t>
  </si>
  <si>
    <t>3.6. Combustível</t>
  </si>
  <si>
    <t>COMERCIAL DE DERIVADOS DE PETROLEO JOTTAS LTDA SMA</t>
  </si>
  <si>
    <t>NF 27907</t>
  </si>
  <si>
    <t xml:space="preserve">COMERCIAL DE DERIVADOS DE PETROLEO JOTAS LTDA </t>
  </si>
  <si>
    <t>NF 8474</t>
  </si>
  <si>
    <t>3.7. GLP</t>
  </si>
  <si>
    <t>SMA REVENDEDORA DE GAS LTDA</t>
  </si>
  <si>
    <t>NF's 422 E 413</t>
  </si>
  <si>
    <t>3.8. Material de Lavanderia</t>
  </si>
  <si>
    <t>LMA COMERCIO E SERVIÇOS EIRELI ME</t>
  </si>
  <si>
    <t>NF 13024</t>
  </si>
  <si>
    <t>4. Manutenção</t>
  </si>
  <si>
    <t>4.1. Materiais de Manutenção</t>
  </si>
  <si>
    <t>JONAS ALVES DA SILVA EPP</t>
  </si>
  <si>
    <t>NF 19200</t>
  </si>
  <si>
    <t>JOSE EDIMAR GIL ROSA ME NOVA VIDRAÇARIA</t>
  </si>
  <si>
    <t>NF 174</t>
  </si>
  <si>
    <t>PNEULANCIA COMERCIAL LTDA GYN</t>
  </si>
  <si>
    <t>4.2. Serviços de Manutenção</t>
  </si>
  <si>
    <t>FRANCISCO ASSIS MARIANO DE SOUZA</t>
  </si>
  <si>
    <t>RPA</t>
  </si>
  <si>
    <t>EDMILSON ALVES DA SILVA ME</t>
  </si>
  <si>
    <t>FABIANE DE OLIVEIRA LIMA</t>
  </si>
  <si>
    <t>5. Seguros / Impostos / Taxas</t>
  </si>
  <si>
    <t>5.1. Seguros (Imóvel e Automóvel)</t>
  </si>
  <si>
    <t>5.2. Taxas e Serviços de Cartório</t>
  </si>
  <si>
    <t xml:space="preserve">CONSELHO REGIONAL DE TEC EM RADIOLOGIA </t>
  </si>
  <si>
    <t>DIGITEC CERTIFICADO DIGITAL LTDA</t>
  </si>
  <si>
    <t>BOLETO 303993</t>
  </si>
  <si>
    <t>5.3. Taxas Impostos</t>
  </si>
  <si>
    <t>IR S NFSE COMP 02/2021</t>
  </si>
  <si>
    <t>CSRF S NFSE COMP 02/2021</t>
  </si>
  <si>
    <t>ISSQN 2020 REF PARC 1X3</t>
  </si>
  <si>
    <t>ISSQN REF 03/2021</t>
  </si>
  <si>
    <t>DUAM</t>
  </si>
  <si>
    <t xml:space="preserve">BOLETO </t>
  </si>
  <si>
    <t>CSRF S NFSE 9359 APOIO COMP 12/2020</t>
  </si>
  <si>
    <t>IR S NFSE 9359 APOIO COMP 12/2020</t>
  </si>
  <si>
    <t>CSRF S NFSE COMP 03/2021</t>
  </si>
  <si>
    <t>IRS S NFSE COMP 03/2021</t>
  </si>
  <si>
    <t>5.4. Taxas Bancárias</t>
  </si>
  <si>
    <t>BANCO DO BRASIL DOC/TED ELETRÔNICO</t>
  </si>
  <si>
    <t>TARIFA PACOTES SERVIÇOS</t>
  </si>
  <si>
    <t>6. Telefonia</t>
  </si>
  <si>
    <t>TELEFONES FIXO</t>
  </si>
  <si>
    <t>7. Água</t>
  </si>
  <si>
    <t>8. Energia Elétrica</t>
  </si>
  <si>
    <t>FATURA ENEL 1536540</t>
  </si>
  <si>
    <t>9. Prestação de Serviços Terceiros</t>
  </si>
  <si>
    <t>ORBIS GESTÃO DE TECNOLOGIA EM SAUDE LTDA</t>
  </si>
  <si>
    <t>NFSE 1821</t>
  </si>
  <si>
    <t>ADM SERVIÇOS E CONSULTORIA LTDA</t>
  </si>
  <si>
    <t>NFSE 041</t>
  </si>
  <si>
    <t>PRO ATIVA CURSOS E RECURSOS HUMANOS LTDA</t>
  </si>
  <si>
    <t>NFSE 047</t>
  </si>
  <si>
    <t>LOCALIZA RENT A CAR S/A</t>
  </si>
  <si>
    <t>BOLETO 426503</t>
  </si>
  <si>
    <t>BOLETO 4233564</t>
  </si>
  <si>
    <t>NFSE 921</t>
  </si>
  <si>
    <t>HOTEL VEREDAS DO ARAGUAIA EIRELI</t>
  </si>
  <si>
    <t>NFSE 7353</t>
  </si>
  <si>
    <t>DELPS TRANSP E LOGIST LTDA</t>
  </si>
  <si>
    <t>BOLETO 0312945</t>
  </si>
  <si>
    <t>HOTEL SÃO MIGUEL LTDA</t>
  </si>
  <si>
    <t>NFSE 4137</t>
  </si>
  <si>
    <t>LABORTRONICA SERVIÇOS E COMERCIO LTDA</t>
  </si>
  <si>
    <t>NF's 3369 / 3387 e RESTANTE NF 3368</t>
  </si>
  <si>
    <t>MJS GONÇALVES CONTABILIDADE EMPRESARIAL</t>
  </si>
  <si>
    <t>NFSE 215</t>
  </si>
  <si>
    <t>NFSE 219 PARCIAL 1X2</t>
  </si>
  <si>
    <t>BOLETO 430141</t>
  </si>
  <si>
    <t>LOCMEDIKAL LOCAÇOES E SERVIÇOS EIRELI ME</t>
  </si>
  <si>
    <t>NFSE 216</t>
  </si>
  <si>
    <t>10. Informática</t>
  </si>
  <si>
    <t>APOIO COTAÇOES SISTEMA DE INFORMATICA S/A</t>
  </si>
  <si>
    <t>NF's 8917 / 8497 / 8708</t>
  </si>
  <si>
    <t>SD MEDEIROS E CIA LTDA ME</t>
  </si>
  <si>
    <t>NFSE 36427</t>
  </si>
  <si>
    <t>ATILA BARU SISTEMAS LTDA</t>
  </si>
  <si>
    <t>NFSE 14237</t>
  </si>
  <si>
    <t>NFSE 39338</t>
  </si>
  <si>
    <t>11. TOTAL GLOBAL</t>
  </si>
  <si>
    <t>TOTAL DO REPASSE</t>
  </si>
  <si>
    <t>2º PARC REF  MAR2021( 30º REPASSE)</t>
  </si>
  <si>
    <t>TED - 104 0794 11433328000118 FMS SMA</t>
  </si>
  <si>
    <t>1º PARC REF  MAR2021( 31º REPASSE)</t>
  </si>
  <si>
    <t>12. CRÉDITO - ESTORNO</t>
  </si>
  <si>
    <t>12. SALDO DO MÊS ANTERIOR</t>
  </si>
  <si>
    <t>SALDO CONTA</t>
  </si>
  <si>
    <t>SALDO EM CONTA</t>
  </si>
  <si>
    <t>GOIÂNIA (GO),  30 ABRIL 2021</t>
  </si>
  <si>
    <t>Ronnie Márcio Cabral</t>
  </si>
  <si>
    <t>Superintendente Executivo</t>
  </si>
  <si>
    <t>Instituto Alcance Gestão em Saude - IAGS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</si>
</sst>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dd/mm/yy;@"/>
    <numFmt numFmtId="165" formatCode="&quot;R$&quot;\ 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name val="Calibri"/>
      <family val="2"/>
    </font>
    <font>
      <i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4596B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16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/>
    </xf>
    <xf numFmtId="44" fontId="2" fillId="0" borderId="0" xfId="0" applyNumberFormat="1" applyFont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164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165" fontId="2" fillId="0" borderId="0" xfId="0" applyNumberFormat="1" applyFont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4" borderId="10" xfId="0" applyFont="1" applyFill="1" applyBorder="1" applyAlignment="1">
      <alignment horizontal="left" vertical="top" wrapText="1"/>
    </xf>
    <xf numFmtId="165" fontId="2" fillId="0" borderId="11" xfId="0" applyNumberFormat="1" applyFont="1" applyBorder="1" applyAlignment="1">
      <alignment horizontal="right" vertical="top"/>
    </xf>
    <xf numFmtId="164" fontId="2" fillId="4" borderId="11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horizontal="left" vertical="top" wrapText="1"/>
    </xf>
    <xf numFmtId="0" fontId="2" fillId="0" borderId="10" xfId="0" applyFont="1" applyBorder="1"/>
    <xf numFmtId="4" fontId="2" fillId="0" borderId="11" xfId="0" applyNumberFormat="1" applyFont="1" applyBorder="1" applyAlignment="1">
      <alignment horizontal="right" vertical="top"/>
    </xf>
    <xf numFmtId="0" fontId="2" fillId="0" borderId="12" xfId="0" applyFont="1" applyBorder="1"/>
    <xf numFmtId="164" fontId="2" fillId="4" borderId="11" xfId="0" applyNumberFormat="1" applyFont="1" applyFill="1" applyBorder="1" applyAlignment="1">
      <alignment horizontal="center" vertical="top"/>
    </xf>
    <xf numFmtId="0" fontId="2" fillId="4" borderId="11" xfId="0" applyFont="1" applyFill="1" applyBorder="1" applyAlignment="1">
      <alignment horizontal="left" vertical="top"/>
    </xf>
    <xf numFmtId="0" fontId="2" fillId="4" borderId="12" xfId="0" applyFont="1" applyFill="1" applyBorder="1" applyAlignment="1">
      <alignment horizontal="left" vertical="top"/>
    </xf>
    <xf numFmtId="165" fontId="2" fillId="4" borderId="0" xfId="0" applyNumberFormat="1" applyFont="1" applyFill="1" applyAlignment="1">
      <alignment vertical="top"/>
    </xf>
    <xf numFmtId="0" fontId="4" fillId="0" borderId="10" xfId="0" applyFont="1" applyBorder="1" applyAlignment="1">
      <alignment vertical="top"/>
    </xf>
    <xf numFmtId="4" fontId="2" fillId="4" borderId="11" xfId="0" applyNumberFormat="1" applyFont="1" applyFill="1" applyBorder="1" applyAlignment="1">
      <alignment horizontal="right" vertical="top"/>
    </xf>
    <xf numFmtId="0" fontId="2" fillId="4" borderId="10" xfId="0" applyFont="1" applyFill="1" applyBorder="1" applyAlignment="1">
      <alignment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12" xfId="0" applyFont="1" applyBorder="1" applyAlignment="1">
      <alignment vertical="top"/>
    </xf>
    <xf numFmtId="0" fontId="5" fillId="0" borderId="0" xfId="0" applyFont="1" applyAlignment="1">
      <alignment vertical="top"/>
    </xf>
    <xf numFmtId="165" fontId="5" fillId="0" borderId="0" xfId="0" applyNumberFormat="1" applyFont="1" applyAlignment="1">
      <alignment vertical="top"/>
    </xf>
    <xf numFmtId="0" fontId="2" fillId="0" borderId="11" xfId="0" applyFont="1" applyBorder="1" applyAlignment="1">
      <alignment horizontal="left" vertical="top"/>
    </xf>
    <xf numFmtId="4" fontId="2" fillId="4" borderId="11" xfId="0" applyNumberFormat="1" applyFont="1" applyFill="1" applyBorder="1" applyAlignment="1" applyProtection="1">
      <alignment horizontal="right" vertical="top"/>
      <protection locked="0"/>
    </xf>
    <xf numFmtId="0" fontId="2" fillId="4" borderId="11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vertical="top"/>
    </xf>
    <xf numFmtId="4" fontId="5" fillId="4" borderId="11" xfId="0" applyNumberFormat="1" applyFont="1" applyFill="1" applyBorder="1" applyAlignment="1" applyProtection="1">
      <alignment horizontal="right" vertical="top"/>
      <protection locked="0"/>
    </xf>
    <xf numFmtId="164" fontId="5" fillId="4" borderId="11" xfId="0" applyNumberFormat="1" applyFont="1" applyFill="1" applyBorder="1" applyAlignment="1">
      <alignment horizontal="center" vertical="top" wrapText="1"/>
    </xf>
    <xf numFmtId="0" fontId="5" fillId="4" borderId="11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vertical="top"/>
    </xf>
    <xf numFmtId="0" fontId="4" fillId="0" borderId="10" xfId="0" applyFont="1" applyBorder="1"/>
    <xf numFmtId="43" fontId="2" fillId="0" borderId="11" xfId="1" applyFont="1" applyFill="1" applyBorder="1" applyAlignment="1">
      <alignment horizontal="right" vertical="top"/>
    </xf>
    <xf numFmtId="0" fontId="2" fillId="4" borderId="0" xfId="0" applyFont="1" applyFill="1" applyAlignment="1">
      <alignment vertical="top"/>
    </xf>
    <xf numFmtId="14" fontId="2" fillId="4" borderId="11" xfId="0" applyNumberFormat="1" applyFont="1" applyFill="1" applyBorder="1" applyAlignment="1">
      <alignment horizontal="left" vertical="top"/>
    </xf>
    <xf numFmtId="44" fontId="2" fillId="4" borderId="0" xfId="0" applyNumberFormat="1" applyFont="1" applyFill="1" applyAlignment="1">
      <alignment vertical="top"/>
    </xf>
    <xf numFmtId="14" fontId="2" fillId="0" borderId="11" xfId="0" applyNumberFormat="1" applyFont="1" applyBorder="1" applyAlignment="1">
      <alignment horizontal="left" vertical="top"/>
    </xf>
    <xf numFmtId="0" fontId="3" fillId="5" borderId="10" xfId="0" applyFont="1" applyFill="1" applyBorder="1" applyAlignment="1">
      <alignment horizontal="left" vertical="top" wrapText="1"/>
    </xf>
    <xf numFmtId="4" fontId="3" fillId="5" borderId="11" xfId="0" applyNumberFormat="1" applyFont="1" applyFill="1" applyBorder="1" applyAlignment="1">
      <alignment horizontal="right" vertical="top"/>
    </xf>
    <xf numFmtId="164" fontId="3" fillId="5" borderId="11" xfId="0" applyNumberFormat="1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left" vertical="top" wrapText="1"/>
    </xf>
    <xf numFmtId="0" fontId="3" fillId="5" borderId="12" xfId="0" applyFont="1" applyFill="1" applyBorder="1" applyAlignment="1">
      <alignment horizontal="left" vertical="top" wrapText="1"/>
    </xf>
    <xf numFmtId="0" fontId="3" fillId="0" borderId="0" xfId="0" applyFont="1" applyAlignment="1">
      <alignment vertical="top"/>
    </xf>
    <xf numFmtId="0" fontId="2" fillId="0" borderId="10" xfId="0" applyFont="1" applyBorder="1" applyAlignment="1">
      <alignment horizontal="left" vertical="top" wrapText="1"/>
    </xf>
    <xf numFmtId="164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4" fontId="2" fillId="4" borderId="0" xfId="0" applyNumberFormat="1" applyFont="1" applyFill="1" applyAlignment="1">
      <alignment horizontal="right" vertical="top"/>
    </xf>
    <xf numFmtId="164" fontId="2" fillId="4" borderId="0" xfId="0" applyNumberFormat="1" applyFont="1" applyFill="1" applyAlignment="1">
      <alignment horizontal="center" vertical="top" wrapText="1"/>
    </xf>
    <xf numFmtId="0" fontId="2" fillId="4" borderId="0" xfId="0" applyFont="1" applyFill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164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0" fontId="2" fillId="4" borderId="4" xfId="0" applyFont="1" applyFill="1" applyBorder="1" applyAlignment="1">
      <alignment horizontal="left" vertical="top" wrapText="1"/>
    </xf>
    <xf numFmtId="4" fontId="2" fillId="4" borderId="0" xfId="0" applyNumberFormat="1" applyFont="1" applyFill="1" applyBorder="1" applyAlignment="1">
      <alignment horizontal="right" vertical="top"/>
    </xf>
    <xf numFmtId="164" fontId="2" fillId="4" borderId="0" xfId="0" applyNumberFormat="1" applyFont="1" applyFill="1" applyBorder="1" applyAlignment="1">
      <alignment horizontal="center" vertical="top" wrapText="1"/>
    </xf>
    <xf numFmtId="0" fontId="2" fillId="4" borderId="0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top"/>
    </xf>
    <xf numFmtId="4" fontId="3" fillId="2" borderId="11" xfId="0" applyNumberFormat="1" applyFont="1" applyFill="1" applyBorder="1" applyAlignment="1">
      <alignment horizontal="right" vertical="top"/>
    </xf>
    <xf numFmtId="0" fontId="3" fillId="2" borderId="11" xfId="0" applyFont="1" applyFill="1" applyBorder="1" applyAlignment="1">
      <alignment horizontal="left" vertical="top"/>
    </xf>
    <xf numFmtId="4" fontId="2" fillId="3" borderId="11" xfId="0" applyNumberFormat="1" applyFont="1" applyFill="1" applyBorder="1" applyAlignment="1">
      <alignment horizontal="right" vertical="top"/>
    </xf>
    <xf numFmtId="164" fontId="2" fillId="3" borderId="11" xfId="0" applyNumberFormat="1" applyFont="1" applyFill="1" applyBorder="1" applyAlignment="1">
      <alignment horizontal="center" vertical="top"/>
    </xf>
    <xf numFmtId="0" fontId="2" fillId="3" borderId="11" xfId="0" applyFont="1" applyFill="1" applyBorder="1" applyAlignment="1">
      <alignment horizontal="left" vertical="top"/>
    </xf>
    <xf numFmtId="165" fontId="2" fillId="4" borderId="11" xfId="0" applyNumberFormat="1" applyFont="1" applyFill="1" applyBorder="1" applyAlignment="1">
      <alignment horizontal="right" vertical="top"/>
    </xf>
    <xf numFmtId="0" fontId="2" fillId="3" borderId="11" xfId="0" applyFont="1" applyFill="1" applyBorder="1" applyAlignment="1">
      <alignment horizontal="left" vertical="top" wrapText="1"/>
    </xf>
    <xf numFmtId="164" fontId="2" fillId="3" borderId="11" xfId="0" applyNumberFormat="1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164" fontId="3" fillId="2" borderId="11" xfId="0" applyNumberFormat="1" applyFont="1" applyFill="1" applyBorder="1" applyAlignment="1">
      <alignment horizontal="center" vertical="top" wrapText="1"/>
    </xf>
    <xf numFmtId="16" fontId="2" fillId="4" borderId="11" xfId="0" applyNumberFormat="1" applyFont="1" applyFill="1" applyBorder="1" applyAlignment="1">
      <alignment horizontal="left" vertical="top"/>
    </xf>
    <xf numFmtId="4" fontId="5" fillId="4" borderId="11" xfId="0" applyNumberFormat="1" applyFont="1" applyFill="1" applyBorder="1" applyAlignment="1">
      <alignment horizontal="right" vertical="top"/>
    </xf>
    <xf numFmtId="164" fontId="5" fillId="4" borderId="11" xfId="0" applyNumberFormat="1" applyFont="1" applyFill="1" applyBorder="1" applyAlignment="1">
      <alignment horizontal="center" vertical="top"/>
    </xf>
    <xf numFmtId="164" fontId="5" fillId="4" borderId="11" xfId="0" applyNumberFormat="1" applyFont="1" applyFill="1" applyBorder="1" applyAlignment="1">
      <alignment horizontal="left" vertical="top"/>
    </xf>
    <xf numFmtId="4" fontId="2" fillId="0" borderId="11" xfId="0" applyNumberFormat="1" applyFont="1" applyBorder="1" applyAlignment="1" applyProtection="1">
      <alignment horizontal="right" vertical="top"/>
      <protection locked="0"/>
    </xf>
    <xf numFmtId="0" fontId="2" fillId="0" borderId="11" xfId="0" applyFont="1" applyBorder="1" applyAlignment="1">
      <alignment horizontal="right" vertical="top"/>
    </xf>
    <xf numFmtId="43" fontId="2" fillId="0" borderId="11" xfId="1" applyFont="1" applyBorder="1" applyAlignment="1">
      <alignment horizontal="right" vertical="top"/>
    </xf>
    <xf numFmtId="43" fontId="4" fillId="0" borderId="11" xfId="1" applyFont="1" applyFill="1" applyBorder="1"/>
    <xf numFmtId="43" fontId="2" fillId="0" borderId="11" xfId="1" applyFont="1" applyFill="1" applyBorder="1" applyAlignment="1">
      <alignment horizontal="right"/>
    </xf>
    <xf numFmtId="4" fontId="6" fillId="4" borderId="11" xfId="0" applyNumberFormat="1" applyFont="1" applyFill="1" applyBorder="1" applyAlignment="1">
      <alignment horizontal="right" vertical="top"/>
    </xf>
    <xf numFmtId="0" fontId="3" fillId="4" borderId="11" xfId="0" applyFont="1" applyFill="1" applyBorder="1" applyAlignment="1">
      <alignment horizontal="left" vertical="top" wrapText="1"/>
    </xf>
    <xf numFmtId="4" fontId="3" fillId="4" borderId="11" xfId="0" applyNumberFormat="1" applyFont="1" applyFill="1" applyBorder="1" applyAlignment="1">
      <alignment horizontal="right" vertical="top"/>
    </xf>
    <xf numFmtId="164" fontId="3" fillId="4" borderId="11" xfId="0" applyNumberFormat="1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4" fontId="5" fillId="0" borderId="11" xfId="0" applyNumberFormat="1" applyFont="1" applyBorder="1" applyAlignment="1">
      <alignment vertical="top"/>
    </xf>
    <xf numFmtId="164" fontId="5" fillId="0" borderId="11" xfId="0" applyNumberFormat="1" applyFont="1" applyBorder="1" applyAlignment="1">
      <alignment horizontal="center" vertical="top" wrapText="1"/>
    </xf>
    <xf numFmtId="4" fontId="5" fillId="0" borderId="11" xfId="0" applyNumberFormat="1" applyFont="1" applyBorder="1" applyAlignment="1">
      <alignment horizontal="right" vertical="top"/>
    </xf>
    <xf numFmtId="0" fontId="3" fillId="2" borderId="17" xfId="0" applyFont="1" applyFill="1" applyBorder="1" applyAlignment="1">
      <alignment horizontal="center" vertical="top"/>
    </xf>
    <xf numFmtId="4" fontId="3" fillId="2" borderId="16" xfId="0" applyNumberFormat="1" applyFont="1" applyFill="1" applyBorder="1" applyAlignment="1" applyProtection="1">
      <alignment horizontal="center" vertical="top"/>
      <protection locked="0"/>
    </xf>
    <xf numFmtId="164" fontId="3" fillId="2" borderId="16" xfId="0" applyNumberFormat="1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vertical="top"/>
    </xf>
    <xf numFmtId="0" fontId="2" fillId="3" borderId="12" xfId="0" applyFont="1" applyFill="1" applyBorder="1" applyAlignment="1">
      <alignment horizontal="left" vertical="top"/>
    </xf>
    <xf numFmtId="0" fontId="2" fillId="3" borderId="10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2" xfId="0" applyFont="1" applyFill="1" applyBorder="1" applyAlignment="1">
      <alignment horizontal="left" vertical="top" wrapText="1"/>
    </xf>
    <xf numFmtId="0" fontId="5" fillId="4" borderId="12" xfId="0" applyFont="1" applyFill="1" applyBorder="1" applyAlignment="1">
      <alignment vertical="top"/>
    </xf>
    <xf numFmtId="0" fontId="5" fillId="4" borderId="12" xfId="0" applyFont="1" applyFill="1" applyBorder="1" applyAlignment="1">
      <alignment horizontal="left" vertical="top" wrapText="1"/>
    </xf>
    <xf numFmtId="16" fontId="2" fillId="0" borderId="12" xfId="0" applyNumberFormat="1" applyFont="1" applyBorder="1" applyAlignment="1">
      <alignment horizontal="left" vertical="top"/>
    </xf>
    <xf numFmtId="0" fontId="4" fillId="0" borderId="12" xfId="0" applyFont="1" applyBorder="1"/>
    <xf numFmtId="0" fontId="5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 wrapText="1"/>
    </xf>
    <xf numFmtId="0" fontId="3" fillId="4" borderId="12" xfId="0" applyFont="1" applyFill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4" fontId="3" fillId="2" borderId="14" xfId="0" applyNumberFormat="1" applyFont="1" applyFill="1" applyBorder="1" applyAlignment="1">
      <alignment horizontal="right" vertical="top"/>
    </xf>
    <xf numFmtId="164" fontId="2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TA&#199;AO_HMAA_JAN%20A%20DEZ_21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_2021"/>
      <sheetName val="FEVEREIRO_21"/>
      <sheetName val="MARÇO_21"/>
      <sheetName val="ABRIL_21"/>
      <sheetName val="MAIO_21"/>
      <sheetName val="JUNHO_21"/>
      <sheetName val="JULHO_21"/>
      <sheetName val="AGOSTO_21"/>
      <sheetName val="SETEMBRO_21"/>
      <sheetName val="OUTUBRO_21"/>
      <sheetName val="NOVEMBRO_21"/>
      <sheetName val="DEZEMBRO_21"/>
    </sheetNames>
    <sheetDataSet>
      <sheetData sheetId="0"/>
      <sheetData sheetId="1"/>
      <sheetData sheetId="2">
        <row r="180">
          <cell r="B180">
            <v>26905.050000000047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CD6FB-125E-48FB-B924-C35C43CD6B56}">
  <dimension ref="A1:G187"/>
  <sheetViews>
    <sheetView tabSelected="1" zoomScaleNormal="100" workbookViewId="0">
      <selection activeCell="B19" sqref="B19"/>
    </sheetView>
  </sheetViews>
  <sheetFormatPr defaultColWidth="8.6640625" defaultRowHeight="13.8" x14ac:dyDescent="0.3"/>
  <cols>
    <col min="1" max="1" width="50.44140625" style="1" bestFit="1" customWidth="1"/>
    <col min="2" max="2" width="13.6640625" style="2" bestFit="1" customWidth="1"/>
    <col min="3" max="3" width="13" style="3" customWidth="1"/>
    <col min="4" max="4" width="15.6640625" style="4" customWidth="1"/>
    <col min="5" max="5" width="35.77734375" style="1" customWidth="1"/>
    <col min="6" max="6" width="8.6640625" style="1"/>
    <col min="7" max="7" width="21.44140625" style="1" customWidth="1"/>
    <col min="8" max="8" width="10" style="1" customWidth="1"/>
    <col min="9" max="16384" width="8.6640625" style="1"/>
  </cols>
  <sheetData>
    <row r="1" spans="1:7" ht="13.95" customHeight="1" x14ac:dyDescent="0.3">
      <c r="A1" s="6" t="s">
        <v>0</v>
      </c>
      <c r="B1" s="7"/>
      <c r="C1" s="8"/>
      <c r="D1" s="9"/>
      <c r="E1" s="10"/>
      <c r="G1" s="11"/>
    </row>
    <row r="2" spans="1:7" ht="13.95" customHeight="1" x14ac:dyDescent="0.3">
      <c r="A2" s="12" t="s">
        <v>1</v>
      </c>
      <c r="E2" s="13"/>
      <c r="G2" s="11"/>
    </row>
    <row r="3" spans="1:7" ht="13.95" customHeight="1" x14ac:dyDescent="0.3">
      <c r="A3" s="12"/>
      <c r="E3" s="13"/>
      <c r="G3" s="11"/>
    </row>
    <row r="4" spans="1:7" ht="13.95" customHeight="1" x14ac:dyDescent="0.3">
      <c r="A4" s="14" t="s">
        <v>2</v>
      </c>
      <c r="B4" s="15"/>
      <c r="C4" s="15"/>
      <c r="D4" s="15"/>
      <c r="E4" s="16"/>
      <c r="G4" s="11"/>
    </row>
    <row r="5" spans="1:7" ht="13.95" customHeight="1" thickBot="1" x14ac:dyDescent="0.35">
      <c r="A5" s="12"/>
      <c r="B5" s="74"/>
      <c r="C5" s="75"/>
      <c r="D5" s="76"/>
      <c r="E5" s="13"/>
      <c r="G5" s="11"/>
    </row>
    <row r="6" spans="1:7" ht="13.95" customHeight="1" x14ac:dyDescent="0.3">
      <c r="A6" s="109" t="s">
        <v>3</v>
      </c>
      <c r="B6" s="110" t="s">
        <v>4</v>
      </c>
      <c r="C6" s="111" t="s">
        <v>5</v>
      </c>
      <c r="D6" s="112" t="s">
        <v>6</v>
      </c>
      <c r="E6" s="113" t="s">
        <v>7</v>
      </c>
      <c r="G6" s="11"/>
    </row>
    <row r="7" spans="1:7" ht="13.95" customHeight="1" x14ac:dyDescent="0.3">
      <c r="A7" s="114" t="s">
        <v>8</v>
      </c>
      <c r="B7" s="82">
        <f>SUM(B8,B12,B27)</f>
        <v>299445.63</v>
      </c>
      <c r="C7" s="81"/>
      <c r="D7" s="83"/>
      <c r="E7" s="115"/>
      <c r="G7" s="11"/>
    </row>
    <row r="8" spans="1:7" ht="13.95" customHeight="1" x14ac:dyDescent="0.3">
      <c r="A8" s="116" t="s">
        <v>9</v>
      </c>
      <c r="B8" s="84">
        <f>SUM(B9:B11)</f>
        <v>107370.86</v>
      </c>
      <c r="C8" s="85"/>
      <c r="D8" s="86"/>
      <c r="E8" s="117"/>
      <c r="G8" s="11"/>
    </row>
    <row r="9" spans="1:7" ht="13.95" customHeight="1" x14ac:dyDescent="0.3">
      <c r="A9" s="17" t="s">
        <v>10</v>
      </c>
      <c r="B9" s="18">
        <v>105398.92</v>
      </c>
      <c r="C9" s="19">
        <v>44305</v>
      </c>
      <c r="D9" s="39" t="s">
        <v>11</v>
      </c>
      <c r="E9" s="20"/>
      <c r="G9" s="11"/>
    </row>
    <row r="10" spans="1:7" ht="13.95" customHeight="1" x14ac:dyDescent="0.3">
      <c r="A10" s="17" t="s">
        <v>12</v>
      </c>
      <c r="B10" s="18">
        <v>1971.94</v>
      </c>
      <c r="C10" s="19">
        <v>44292</v>
      </c>
      <c r="D10" s="39" t="s">
        <v>13</v>
      </c>
      <c r="E10" s="20"/>
      <c r="G10" s="11"/>
    </row>
    <row r="11" spans="1:7" ht="13.95" customHeight="1" x14ac:dyDescent="0.3">
      <c r="A11" s="17"/>
      <c r="B11" s="87"/>
      <c r="C11" s="19"/>
      <c r="D11" s="39"/>
      <c r="E11" s="20"/>
      <c r="G11" s="11"/>
    </row>
    <row r="12" spans="1:7" ht="13.95" customHeight="1" x14ac:dyDescent="0.3">
      <c r="A12" s="118" t="s">
        <v>14</v>
      </c>
      <c r="B12" s="84">
        <f>SUM(B13:B26)</f>
        <v>137177.07</v>
      </c>
      <c r="C12" s="89"/>
      <c r="D12" s="88"/>
      <c r="E12" s="119"/>
      <c r="G12" s="11"/>
    </row>
    <row r="13" spans="1:7" ht="13.95" customHeight="1" x14ac:dyDescent="0.3">
      <c r="A13" s="57" t="s">
        <v>15</v>
      </c>
      <c r="B13" s="22">
        <v>3037.69</v>
      </c>
      <c r="C13" s="58">
        <v>44305</v>
      </c>
      <c r="D13" s="59" t="s">
        <v>16</v>
      </c>
      <c r="E13" s="60" t="s">
        <v>17</v>
      </c>
      <c r="G13" s="11"/>
    </row>
    <row r="14" spans="1:7" ht="13.95" customHeight="1" x14ac:dyDescent="0.3">
      <c r="A14" s="21" t="s">
        <v>18</v>
      </c>
      <c r="B14" s="22">
        <v>9539.25</v>
      </c>
      <c r="C14" s="58">
        <v>44305</v>
      </c>
      <c r="D14" s="59" t="s">
        <v>16</v>
      </c>
      <c r="E14" s="60" t="s">
        <v>19</v>
      </c>
      <c r="G14" s="11"/>
    </row>
    <row r="15" spans="1:7" ht="13.95" customHeight="1" x14ac:dyDescent="0.3">
      <c r="A15" s="21" t="s">
        <v>20</v>
      </c>
      <c r="B15" s="22">
        <v>9385</v>
      </c>
      <c r="C15" s="58">
        <v>44305</v>
      </c>
      <c r="D15" s="59" t="s">
        <v>21</v>
      </c>
      <c r="E15" s="60" t="s">
        <v>22</v>
      </c>
      <c r="G15" s="11"/>
    </row>
    <row r="16" spans="1:7" ht="13.95" customHeight="1" x14ac:dyDescent="0.3">
      <c r="A16" s="21" t="s">
        <v>23</v>
      </c>
      <c r="B16" s="22">
        <v>9266.7000000000007</v>
      </c>
      <c r="C16" s="58">
        <v>44305</v>
      </c>
      <c r="D16" s="59" t="s">
        <v>21</v>
      </c>
      <c r="E16" s="60" t="s">
        <v>24</v>
      </c>
      <c r="G16" s="11"/>
    </row>
    <row r="17" spans="1:7" ht="13.95" customHeight="1" x14ac:dyDescent="0.3">
      <c r="A17" s="21" t="s">
        <v>25</v>
      </c>
      <c r="B17" s="22">
        <v>20952</v>
      </c>
      <c r="C17" s="58">
        <v>44305</v>
      </c>
      <c r="D17" s="59" t="s">
        <v>21</v>
      </c>
      <c r="E17" s="60" t="s">
        <v>26</v>
      </c>
      <c r="G17" s="11"/>
    </row>
    <row r="18" spans="1:7" ht="13.95" customHeight="1" x14ac:dyDescent="0.3">
      <c r="A18" s="21" t="s">
        <v>27</v>
      </c>
      <c r="B18" s="22">
        <v>2200</v>
      </c>
      <c r="C18" s="58">
        <v>44305</v>
      </c>
      <c r="D18" s="59" t="s">
        <v>21</v>
      </c>
      <c r="E18" s="60" t="s">
        <v>28</v>
      </c>
      <c r="G18" s="11"/>
    </row>
    <row r="19" spans="1:7" ht="13.95" customHeight="1" x14ac:dyDescent="0.3">
      <c r="A19" s="21" t="s">
        <v>20</v>
      </c>
      <c r="B19" s="22">
        <v>26981.88</v>
      </c>
      <c r="C19" s="58">
        <v>44305</v>
      </c>
      <c r="D19" s="59" t="s">
        <v>21</v>
      </c>
      <c r="E19" s="60" t="s">
        <v>29</v>
      </c>
      <c r="G19" s="11"/>
    </row>
    <row r="20" spans="1:7" ht="13.95" customHeight="1" x14ac:dyDescent="0.3">
      <c r="A20" s="21" t="s">
        <v>30</v>
      </c>
      <c r="B20" s="22">
        <v>11652</v>
      </c>
      <c r="C20" s="58">
        <v>44305</v>
      </c>
      <c r="D20" s="59" t="s">
        <v>21</v>
      </c>
      <c r="E20" s="60" t="s">
        <v>31</v>
      </c>
      <c r="G20" s="11"/>
    </row>
    <row r="21" spans="1:7" ht="13.95" customHeight="1" x14ac:dyDescent="0.3">
      <c r="A21" s="21" t="s">
        <v>32</v>
      </c>
      <c r="B21" s="22">
        <v>4400</v>
      </c>
      <c r="C21" s="58">
        <v>44306</v>
      </c>
      <c r="D21" s="59" t="s">
        <v>21</v>
      </c>
      <c r="E21" s="60" t="s">
        <v>33</v>
      </c>
      <c r="G21" s="11"/>
    </row>
    <row r="22" spans="1:7" ht="13.95" customHeight="1" x14ac:dyDescent="0.3">
      <c r="A22" s="21" t="s">
        <v>34</v>
      </c>
      <c r="B22" s="22">
        <v>10000</v>
      </c>
      <c r="C22" s="58">
        <v>44306</v>
      </c>
      <c r="D22" s="59" t="s">
        <v>21</v>
      </c>
      <c r="E22" s="60" t="s">
        <v>35</v>
      </c>
      <c r="G22" s="11"/>
    </row>
    <row r="23" spans="1:7" ht="13.95" customHeight="1" x14ac:dyDescent="0.3">
      <c r="A23" s="21" t="s">
        <v>36</v>
      </c>
      <c r="B23" s="22">
        <v>3847.85</v>
      </c>
      <c r="C23" s="58">
        <v>44306</v>
      </c>
      <c r="D23" s="59" t="s">
        <v>21</v>
      </c>
      <c r="E23" s="60" t="s">
        <v>37</v>
      </c>
      <c r="G23" s="11"/>
    </row>
    <row r="24" spans="1:7" ht="13.95" customHeight="1" x14ac:dyDescent="0.3">
      <c r="A24" s="21" t="s">
        <v>38</v>
      </c>
      <c r="B24" s="22">
        <v>23850</v>
      </c>
      <c r="C24" s="58">
        <v>44313</v>
      </c>
      <c r="D24" s="59" t="s">
        <v>21</v>
      </c>
      <c r="E24" s="60" t="s">
        <v>39</v>
      </c>
      <c r="G24" s="11"/>
    </row>
    <row r="25" spans="1:7" ht="13.95" customHeight="1" x14ac:dyDescent="0.3">
      <c r="A25" s="21" t="s">
        <v>40</v>
      </c>
      <c r="B25" s="22">
        <v>2064.6999999999998</v>
      </c>
      <c r="C25" s="58">
        <v>44314</v>
      </c>
      <c r="D25" s="59" t="s">
        <v>21</v>
      </c>
      <c r="E25" s="60" t="s">
        <v>41</v>
      </c>
      <c r="G25" s="11"/>
    </row>
    <row r="26" spans="1:7" ht="13.95" customHeight="1" x14ac:dyDescent="0.3">
      <c r="A26" s="21"/>
      <c r="B26" s="22"/>
      <c r="C26" s="58"/>
      <c r="D26" s="59"/>
      <c r="E26" s="60"/>
      <c r="G26" s="11"/>
    </row>
    <row r="27" spans="1:7" ht="13.95" customHeight="1" x14ac:dyDescent="0.3">
      <c r="A27" s="118" t="s">
        <v>42</v>
      </c>
      <c r="B27" s="84">
        <f>SUM(B28:B32)</f>
        <v>54897.700000000004</v>
      </c>
      <c r="C27" s="89"/>
      <c r="D27" s="88"/>
      <c r="E27" s="119"/>
      <c r="G27" s="11"/>
    </row>
    <row r="28" spans="1:7" ht="13.95" customHeight="1" x14ac:dyDescent="0.3">
      <c r="A28" s="21" t="s">
        <v>43</v>
      </c>
      <c r="B28" s="22">
        <v>41982.39</v>
      </c>
      <c r="C28" s="19">
        <v>44306</v>
      </c>
      <c r="D28" s="39" t="s">
        <v>44</v>
      </c>
      <c r="E28" s="23"/>
      <c r="G28" s="11"/>
    </row>
    <row r="29" spans="1:7" ht="13.95" customHeight="1" x14ac:dyDescent="0.3">
      <c r="A29" s="21" t="s">
        <v>45</v>
      </c>
      <c r="B29" s="22">
        <v>1147.93</v>
      </c>
      <c r="C29" s="19">
        <v>44306</v>
      </c>
      <c r="D29" s="39" t="s">
        <v>46</v>
      </c>
      <c r="E29" s="23"/>
      <c r="G29" s="11"/>
    </row>
    <row r="30" spans="1:7" ht="13.95" customHeight="1" x14ac:dyDescent="0.3">
      <c r="A30" s="21" t="s">
        <v>47</v>
      </c>
      <c r="B30" s="22">
        <v>2078.8000000000002</v>
      </c>
      <c r="C30" s="19">
        <v>44306</v>
      </c>
      <c r="D30" s="39" t="s">
        <v>46</v>
      </c>
      <c r="E30" s="23"/>
      <c r="G30" s="11"/>
    </row>
    <row r="31" spans="1:7" ht="13.95" customHeight="1" x14ac:dyDescent="0.3">
      <c r="A31" s="21" t="s">
        <v>48</v>
      </c>
      <c r="B31" s="22">
        <v>9688.58</v>
      </c>
      <c r="C31" s="19">
        <v>44312</v>
      </c>
      <c r="D31" s="39" t="s">
        <v>49</v>
      </c>
      <c r="E31" s="23"/>
      <c r="G31" s="11"/>
    </row>
    <row r="32" spans="1:7" ht="13.95" customHeight="1" x14ac:dyDescent="0.3">
      <c r="A32" s="21"/>
      <c r="B32" s="22"/>
      <c r="C32" s="19"/>
      <c r="D32" s="39"/>
      <c r="E32" s="20"/>
      <c r="G32" s="11"/>
    </row>
    <row r="33" spans="1:7" ht="13.95" customHeight="1" x14ac:dyDescent="0.3">
      <c r="A33" s="120" t="s">
        <v>50</v>
      </c>
      <c r="B33" s="82">
        <f>SUM(B34,B57,B60)</f>
        <v>52392.33</v>
      </c>
      <c r="C33" s="91"/>
      <c r="D33" s="90"/>
      <c r="E33" s="121"/>
      <c r="G33" s="11"/>
    </row>
    <row r="34" spans="1:7" ht="13.95" customHeight="1" x14ac:dyDescent="0.3">
      <c r="A34" s="116" t="s">
        <v>51</v>
      </c>
      <c r="B34" s="84">
        <f>SUM(B35:B56)</f>
        <v>42717.33</v>
      </c>
      <c r="C34" s="85"/>
      <c r="D34" s="86"/>
      <c r="E34" s="117"/>
      <c r="G34" s="11"/>
    </row>
    <row r="35" spans="1:7" ht="13.95" customHeight="1" x14ac:dyDescent="0.3">
      <c r="A35" s="44" t="s">
        <v>52</v>
      </c>
      <c r="B35" s="22">
        <v>1227.4000000000001</v>
      </c>
      <c r="C35" s="24">
        <v>44293</v>
      </c>
      <c r="D35" s="92" t="s">
        <v>16</v>
      </c>
      <c r="E35" s="26" t="s">
        <v>53</v>
      </c>
      <c r="G35" s="11"/>
    </row>
    <row r="36" spans="1:7" ht="13.95" customHeight="1" x14ac:dyDescent="0.3">
      <c r="A36" s="44" t="s">
        <v>54</v>
      </c>
      <c r="B36" s="22">
        <v>574.47</v>
      </c>
      <c r="C36" s="24">
        <v>44294</v>
      </c>
      <c r="D36" s="25" t="s">
        <v>16</v>
      </c>
      <c r="E36" s="26" t="s">
        <v>55</v>
      </c>
      <c r="G36" s="11"/>
    </row>
    <row r="37" spans="1:7" ht="13.95" customHeight="1" x14ac:dyDescent="0.3">
      <c r="A37" s="44" t="s">
        <v>56</v>
      </c>
      <c r="B37" s="22">
        <v>1076.92</v>
      </c>
      <c r="C37" s="24">
        <v>44294</v>
      </c>
      <c r="D37" s="25" t="s">
        <v>16</v>
      </c>
      <c r="E37" s="26" t="s">
        <v>57</v>
      </c>
      <c r="G37" s="11"/>
    </row>
    <row r="38" spans="1:7" ht="13.95" customHeight="1" x14ac:dyDescent="0.3">
      <c r="A38" s="44" t="s">
        <v>58</v>
      </c>
      <c r="B38" s="22">
        <v>747.26</v>
      </c>
      <c r="C38" s="24">
        <v>44295</v>
      </c>
      <c r="D38" s="25" t="s">
        <v>16</v>
      </c>
      <c r="E38" s="26" t="s">
        <v>59</v>
      </c>
      <c r="G38" s="11"/>
    </row>
    <row r="39" spans="1:7" ht="13.95" customHeight="1" x14ac:dyDescent="0.3">
      <c r="A39" s="44" t="s">
        <v>60</v>
      </c>
      <c r="B39" s="22">
        <v>170</v>
      </c>
      <c r="C39" s="24">
        <v>44298</v>
      </c>
      <c r="D39" s="25" t="s">
        <v>21</v>
      </c>
      <c r="E39" s="26" t="s">
        <v>61</v>
      </c>
      <c r="G39" s="11"/>
    </row>
    <row r="40" spans="1:7" ht="13.5" customHeight="1" x14ac:dyDescent="0.3">
      <c r="A40" s="44" t="s">
        <v>62</v>
      </c>
      <c r="B40" s="22">
        <v>76.900000000000006</v>
      </c>
      <c r="C40" s="24">
        <v>44305</v>
      </c>
      <c r="D40" s="25" t="s">
        <v>21</v>
      </c>
      <c r="E40" s="26" t="s">
        <v>63</v>
      </c>
      <c r="G40" s="11"/>
    </row>
    <row r="41" spans="1:7" ht="13.5" customHeight="1" x14ac:dyDescent="0.3">
      <c r="A41" s="44" t="s">
        <v>52</v>
      </c>
      <c r="B41" s="22">
        <v>2835.9</v>
      </c>
      <c r="C41" s="24">
        <v>44308</v>
      </c>
      <c r="D41" s="25" t="s">
        <v>21</v>
      </c>
      <c r="E41" s="26" t="s">
        <v>64</v>
      </c>
      <c r="G41" s="11"/>
    </row>
    <row r="42" spans="1:7" ht="13.5" customHeight="1" x14ac:dyDescent="0.3">
      <c r="A42" s="44" t="s">
        <v>65</v>
      </c>
      <c r="B42" s="22">
        <v>11075.46</v>
      </c>
      <c r="C42" s="24">
        <v>44309</v>
      </c>
      <c r="D42" s="25" t="s">
        <v>16</v>
      </c>
      <c r="E42" s="26" t="s">
        <v>66</v>
      </c>
      <c r="G42" s="11"/>
    </row>
    <row r="43" spans="1:7" ht="13.95" customHeight="1" x14ac:dyDescent="0.3">
      <c r="A43" s="44" t="s">
        <v>54</v>
      </c>
      <c r="B43" s="22">
        <v>4124.7</v>
      </c>
      <c r="C43" s="24">
        <v>44309</v>
      </c>
      <c r="D43" s="25" t="s">
        <v>16</v>
      </c>
      <c r="E43" s="26" t="s">
        <v>67</v>
      </c>
      <c r="G43" s="11"/>
    </row>
    <row r="44" spans="1:7" ht="13.95" customHeight="1" x14ac:dyDescent="0.3">
      <c r="A44" s="44" t="s">
        <v>58</v>
      </c>
      <c r="B44" s="22">
        <v>4730.93</v>
      </c>
      <c r="C44" s="24">
        <v>44309</v>
      </c>
      <c r="D44" s="25" t="s">
        <v>16</v>
      </c>
      <c r="E44" s="26" t="s">
        <v>68</v>
      </c>
      <c r="G44" s="11"/>
    </row>
    <row r="45" spans="1:7" ht="13.95" customHeight="1" x14ac:dyDescent="0.3">
      <c r="A45" s="44" t="s">
        <v>58</v>
      </c>
      <c r="B45" s="22">
        <v>3341.3</v>
      </c>
      <c r="C45" s="24">
        <v>44309</v>
      </c>
      <c r="D45" s="25" t="s">
        <v>16</v>
      </c>
      <c r="E45" s="26" t="s">
        <v>69</v>
      </c>
      <c r="G45" s="11"/>
    </row>
    <row r="46" spans="1:7" ht="13.95" customHeight="1" x14ac:dyDescent="0.3">
      <c r="A46" s="44" t="s">
        <v>56</v>
      </c>
      <c r="B46" s="22">
        <v>2555.0700000000002</v>
      </c>
      <c r="C46" s="24">
        <v>44309</v>
      </c>
      <c r="D46" s="25" t="s">
        <v>16</v>
      </c>
      <c r="E46" s="26" t="s">
        <v>70</v>
      </c>
      <c r="G46" s="11"/>
    </row>
    <row r="47" spans="1:7" ht="13.95" customHeight="1" x14ac:dyDescent="0.3">
      <c r="A47" s="44" t="s">
        <v>71</v>
      </c>
      <c r="B47" s="22">
        <v>530.25</v>
      </c>
      <c r="C47" s="24">
        <v>44309</v>
      </c>
      <c r="D47" s="25" t="s">
        <v>21</v>
      </c>
      <c r="E47" s="26" t="s">
        <v>72</v>
      </c>
      <c r="G47" s="11"/>
    </row>
    <row r="48" spans="1:7" ht="13.95" customHeight="1" x14ac:dyDescent="0.3">
      <c r="A48" s="44" t="s">
        <v>58</v>
      </c>
      <c r="B48" s="22">
        <v>523.44000000000005</v>
      </c>
      <c r="C48" s="24">
        <v>44312</v>
      </c>
      <c r="D48" s="25" t="s">
        <v>16</v>
      </c>
      <c r="E48" s="26" t="s">
        <v>73</v>
      </c>
      <c r="G48" s="11"/>
    </row>
    <row r="49" spans="1:7" ht="13.95" customHeight="1" x14ac:dyDescent="0.3">
      <c r="A49" s="44" t="s">
        <v>58</v>
      </c>
      <c r="B49" s="22">
        <v>172.8</v>
      </c>
      <c r="C49" s="24">
        <v>44312</v>
      </c>
      <c r="D49" s="25" t="s">
        <v>16</v>
      </c>
      <c r="E49" s="26" t="s">
        <v>74</v>
      </c>
      <c r="G49" s="11"/>
    </row>
    <row r="50" spans="1:7" ht="13.95" customHeight="1" x14ac:dyDescent="0.3">
      <c r="A50" s="44" t="s">
        <v>75</v>
      </c>
      <c r="B50" s="22">
        <v>1004.19</v>
      </c>
      <c r="C50" s="24">
        <v>44312</v>
      </c>
      <c r="D50" s="25" t="s">
        <v>21</v>
      </c>
      <c r="E50" s="26" t="s">
        <v>76</v>
      </c>
      <c r="G50" s="11"/>
    </row>
    <row r="51" spans="1:7" ht="13.95" customHeight="1" x14ac:dyDescent="0.3">
      <c r="A51" s="44" t="s">
        <v>75</v>
      </c>
      <c r="B51" s="22">
        <v>4486.78</v>
      </c>
      <c r="C51" s="24">
        <v>44312</v>
      </c>
      <c r="D51" s="25" t="s">
        <v>21</v>
      </c>
      <c r="E51" s="26" t="s">
        <v>77</v>
      </c>
      <c r="G51" s="11"/>
    </row>
    <row r="52" spans="1:7" ht="13.95" customHeight="1" x14ac:dyDescent="0.3">
      <c r="A52" s="44" t="s">
        <v>78</v>
      </c>
      <c r="B52" s="22">
        <v>394.13</v>
      </c>
      <c r="C52" s="24">
        <v>44313</v>
      </c>
      <c r="D52" s="25" t="s">
        <v>79</v>
      </c>
      <c r="E52" s="26" t="s">
        <v>80</v>
      </c>
      <c r="G52" s="27"/>
    </row>
    <row r="53" spans="1:7" ht="13.95" customHeight="1" x14ac:dyDescent="0.3">
      <c r="A53" s="44" t="s">
        <v>81</v>
      </c>
      <c r="B53" s="22">
        <v>1485</v>
      </c>
      <c r="C53" s="24">
        <v>44313</v>
      </c>
      <c r="D53" s="25" t="s">
        <v>21</v>
      </c>
      <c r="E53" s="26" t="s">
        <v>82</v>
      </c>
      <c r="G53" s="11"/>
    </row>
    <row r="54" spans="1:7" ht="13.95" customHeight="1" x14ac:dyDescent="0.3">
      <c r="A54" s="44" t="s">
        <v>83</v>
      </c>
      <c r="B54" s="22">
        <v>580</v>
      </c>
      <c r="C54" s="24">
        <v>44313</v>
      </c>
      <c r="D54" s="25" t="s">
        <v>21</v>
      </c>
      <c r="E54" s="26" t="s">
        <v>84</v>
      </c>
      <c r="G54" s="11"/>
    </row>
    <row r="55" spans="1:7" ht="13.95" customHeight="1" x14ac:dyDescent="0.3">
      <c r="A55" s="44" t="s">
        <v>85</v>
      </c>
      <c r="B55" s="22">
        <v>1004.43</v>
      </c>
      <c r="C55" s="24">
        <v>44314</v>
      </c>
      <c r="D55" s="25" t="s">
        <v>21</v>
      </c>
      <c r="E55" s="26" t="s">
        <v>86</v>
      </c>
      <c r="G55" s="11"/>
    </row>
    <row r="56" spans="1:7" ht="13.95" customHeight="1" x14ac:dyDescent="0.3">
      <c r="A56" s="44"/>
      <c r="B56" s="22"/>
      <c r="C56" s="24"/>
      <c r="D56" s="25"/>
      <c r="E56" s="26"/>
      <c r="G56" s="11"/>
    </row>
    <row r="57" spans="1:7" ht="13.95" customHeight="1" x14ac:dyDescent="0.3">
      <c r="A57" s="116" t="s">
        <v>87</v>
      </c>
      <c r="B57" s="84">
        <f>SUM(B58:B58)</f>
        <v>0</v>
      </c>
      <c r="C57" s="85"/>
      <c r="D57" s="86"/>
      <c r="E57" s="117"/>
      <c r="G57" s="11"/>
    </row>
    <row r="58" spans="1:7" ht="13.95" customHeight="1" x14ac:dyDescent="0.3">
      <c r="A58" s="44"/>
      <c r="B58" s="22"/>
      <c r="C58" s="31"/>
      <c r="D58" s="37"/>
      <c r="E58" s="33"/>
      <c r="G58" s="11"/>
    </row>
    <row r="59" spans="1:7" ht="13.95" customHeight="1" x14ac:dyDescent="0.3">
      <c r="A59" s="44"/>
      <c r="B59" s="22"/>
      <c r="C59" s="31"/>
      <c r="D59" s="50"/>
      <c r="E59" s="33"/>
      <c r="G59" s="11"/>
    </row>
    <row r="60" spans="1:7" ht="13.95" customHeight="1" x14ac:dyDescent="0.3">
      <c r="A60" s="116" t="s">
        <v>88</v>
      </c>
      <c r="B60" s="84">
        <f>SUM(B61:B62)</f>
        <v>9675</v>
      </c>
      <c r="C60" s="85"/>
      <c r="D60" s="86"/>
      <c r="E60" s="117"/>
      <c r="G60" s="11"/>
    </row>
    <row r="61" spans="1:7" ht="13.95" customHeight="1" x14ac:dyDescent="0.3">
      <c r="A61" s="44" t="s">
        <v>89</v>
      </c>
      <c r="B61" s="22">
        <v>9675</v>
      </c>
      <c r="C61" s="31">
        <v>44309</v>
      </c>
      <c r="D61" s="37" t="s">
        <v>16</v>
      </c>
      <c r="E61" s="33" t="s">
        <v>90</v>
      </c>
      <c r="G61" s="11"/>
    </row>
    <row r="62" spans="1:7" ht="13.95" customHeight="1" x14ac:dyDescent="0.3">
      <c r="A62" s="28"/>
      <c r="B62" s="29"/>
      <c r="C62" s="24"/>
      <c r="D62" s="25"/>
      <c r="E62" s="26"/>
      <c r="G62" s="11"/>
    </row>
    <row r="63" spans="1:7" ht="13.95" customHeight="1" x14ac:dyDescent="0.3">
      <c r="A63" s="114" t="s">
        <v>91</v>
      </c>
      <c r="B63" s="82">
        <f>SUM(B64,B70,B83,B88,,B91,B94,B98,B101)</f>
        <v>36100.020000000004</v>
      </c>
      <c r="C63" s="81"/>
      <c r="D63" s="83"/>
      <c r="E63" s="115"/>
      <c r="G63" s="11"/>
    </row>
    <row r="64" spans="1:7" ht="13.95" customHeight="1" x14ac:dyDescent="0.3">
      <c r="A64" s="116" t="s">
        <v>92</v>
      </c>
      <c r="B64" s="84">
        <f>SUM(B65:B69)</f>
        <v>1764.48</v>
      </c>
      <c r="C64" s="85"/>
      <c r="D64" s="86"/>
      <c r="E64" s="117"/>
      <c r="G64" s="11"/>
    </row>
    <row r="65" spans="1:7" ht="13.95" customHeight="1" x14ac:dyDescent="0.3">
      <c r="A65" s="30" t="s">
        <v>93</v>
      </c>
      <c r="B65" s="22">
        <v>895.15</v>
      </c>
      <c r="C65" s="31">
        <v>44287</v>
      </c>
      <c r="D65" s="32" t="s">
        <v>21</v>
      </c>
      <c r="E65" s="34" t="s">
        <v>94</v>
      </c>
      <c r="G65" s="11"/>
    </row>
    <row r="66" spans="1:7" ht="13.95" customHeight="1" x14ac:dyDescent="0.3">
      <c r="A66" s="30" t="s">
        <v>93</v>
      </c>
      <c r="B66" s="22">
        <v>869.33</v>
      </c>
      <c r="C66" s="31">
        <v>44301</v>
      </c>
      <c r="D66" s="32" t="s">
        <v>21</v>
      </c>
      <c r="E66" s="34" t="s">
        <v>95</v>
      </c>
      <c r="G66" s="11"/>
    </row>
    <row r="67" spans="1:7" ht="13.95" customHeight="1" x14ac:dyDescent="0.3">
      <c r="A67" s="30" t="s">
        <v>93</v>
      </c>
      <c r="B67" s="22"/>
      <c r="C67" s="31"/>
      <c r="D67" s="32"/>
      <c r="E67" s="33"/>
      <c r="G67" s="11"/>
    </row>
    <row r="68" spans="1:7" ht="13.95" customHeight="1" x14ac:dyDescent="0.3">
      <c r="A68" s="30" t="s">
        <v>96</v>
      </c>
      <c r="B68" s="22"/>
      <c r="C68" s="31"/>
      <c r="D68" s="32"/>
      <c r="E68" s="33"/>
      <c r="G68" s="11"/>
    </row>
    <row r="69" spans="1:7" ht="13.95" customHeight="1" x14ac:dyDescent="0.3">
      <c r="A69" s="30"/>
      <c r="B69" s="29"/>
      <c r="C69" s="24"/>
      <c r="D69" s="25"/>
      <c r="E69" s="26"/>
      <c r="G69" s="11"/>
    </row>
    <row r="70" spans="1:7" ht="13.95" customHeight="1" x14ac:dyDescent="0.3">
      <c r="A70" s="116" t="s">
        <v>97</v>
      </c>
      <c r="B70" s="84">
        <f>SUM(B71:B82)</f>
        <v>14384.83</v>
      </c>
      <c r="C70" s="85"/>
      <c r="D70" s="86"/>
      <c r="E70" s="117"/>
      <c r="G70" s="11"/>
    </row>
    <row r="71" spans="1:7" ht="13.95" customHeight="1" x14ac:dyDescent="0.3">
      <c r="A71" s="30" t="s">
        <v>93</v>
      </c>
      <c r="B71" s="22">
        <v>1474.31</v>
      </c>
      <c r="C71" s="31">
        <v>44287</v>
      </c>
      <c r="D71" s="32" t="s">
        <v>21</v>
      </c>
      <c r="E71" s="34" t="s">
        <v>98</v>
      </c>
      <c r="G71" s="11"/>
    </row>
    <row r="72" spans="1:7" ht="13.95" customHeight="1" x14ac:dyDescent="0.3">
      <c r="A72" s="30" t="s">
        <v>99</v>
      </c>
      <c r="B72" s="22">
        <v>1049.6400000000001</v>
      </c>
      <c r="C72" s="31">
        <v>44287</v>
      </c>
      <c r="D72" s="32" t="s">
        <v>21</v>
      </c>
      <c r="E72" s="33" t="s">
        <v>100</v>
      </c>
      <c r="G72" s="11"/>
    </row>
    <row r="73" spans="1:7" ht="13.95" customHeight="1" x14ac:dyDescent="0.3">
      <c r="A73" s="30" t="s">
        <v>99</v>
      </c>
      <c r="B73" s="22">
        <v>1223.07</v>
      </c>
      <c r="C73" s="31">
        <v>44299</v>
      </c>
      <c r="D73" s="32" t="s">
        <v>21</v>
      </c>
      <c r="E73" s="33" t="s">
        <v>101</v>
      </c>
      <c r="G73" s="11"/>
    </row>
    <row r="74" spans="1:7" ht="13.95" customHeight="1" x14ac:dyDescent="0.3">
      <c r="A74" s="30" t="s">
        <v>93</v>
      </c>
      <c r="B74" s="22">
        <v>1509.22</v>
      </c>
      <c r="C74" s="31">
        <v>44301</v>
      </c>
      <c r="D74" s="32" t="s">
        <v>21</v>
      </c>
      <c r="E74" s="33" t="s">
        <v>102</v>
      </c>
      <c r="G74" s="11"/>
    </row>
    <row r="75" spans="1:7" ht="13.95" customHeight="1" x14ac:dyDescent="0.3">
      <c r="A75" s="30" t="s">
        <v>99</v>
      </c>
      <c r="B75" s="22">
        <v>1008.06</v>
      </c>
      <c r="C75" s="31">
        <v>44301</v>
      </c>
      <c r="D75" s="32" t="s">
        <v>21</v>
      </c>
      <c r="E75" s="33" t="s">
        <v>103</v>
      </c>
      <c r="G75" s="11"/>
    </row>
    <row r="76" spans="1:7" ht="13.95" customHeight="1" x14ac:dyDescent="0.3">
      <c r="A76" s="30" t="s">
        <v>104</v>
      </c>
      <c r="B76" s="22">
        <v>1862.4</v>
      </c>
      <c r="C76" s="31">
        <v>44308</v>
      </c>
      <c r="D76" s="32" t="s">
        <v>16</v>
      </c>
      <c r="E76" s="34" t="s">
        <v>105</v>
      </c>
      <c r="G76" s="11"/>
    </row>
    <row r="77" spans="1:7" s="35" customFormat="1" ht="13.95" customHeight="1" x14ac:dyDescent="0.3">
      <c r="A77" s="30" t="s">
        <v>106</v>
      </c>
      <c r="B77" s="22">
        <v>2492.44</v>
      </c>
      <c r="C77" s="31">
        <v>44308</v>
      </c>
      <c r="D77" s="32" t="s">
        <v>16</v>
      </c>
      <c r="E77" s="34" t="s">
        <v>107</v>
      </c>
      <c r="G77" s="36"/>
    </row>
    <row r="78" spans="1:7" s="35" customFormat="1" ht="13.95" customHeight="1" x14ac:dyDescent="0.3">
      <c r="A78" s="30" t="s">
        <v>96</v>
      </c>
      <c r="B78" s="22">
        <v>312.45999999999998</v>
      </c>
      <c r="C78" s="31">
        <v>44308</v>
      </c>
      <c r="D78" s="32" t="s">
        <v>21</v>
      </c>
      <c r="E78" s="34" t="s">
        <v>108</v>
      </c>
      <c r="G78" s="36"/>
    </row>
    <row r="79" spans="1:7" s="35" customFormat="1" ht="13.95" customHeight="1" x14ac:dyDescent="0.3">
      <c r="A79" s="30" t="s">
        <v>99</v>
      </c>
      <c r="B79" s="22">
        <v>1264.44</v>
      </c>
      <c r="C79" s="31">
        <v>44308</v>
      </c>
      <c r="D79" s="32" t="s">
        <v>21</v>
      </c>
      <c r="E79" s="34" t="s">
        <v>109</v>
      </c>
      <c r="G79" s="36"/>
    </row>
    <row r="80" spans="1:7" s="35" customFormat="1" ht="13.95" customHeight="1" x14ac:dyDescent="0.3">
      <c r="A80" s="30" t="s">
        <v>99</v>
      </c>
      <c r="B80" s="22">
        <v>906.03</v>
      </c>
      <c r="C80" s="31">
        <v>44314</v>
      </c>
      <c r="D80" s="32" t="s">
        <v>21</v>
      </c>
      <c r="E80" s="34" t="s">
        <v>110</v>
      </c>
      <c r="G80" s="36"/>
    </row>
    <row r="81" spans="1:7" s="35" customFormat="1" ht="13.95" customHeight="1" x14ac:dyDescent="0.3">
      <c r="A81" s="30" t="s">
        <v>93</v>
      </c>
      <c r="B81" s="22">
        <v>1282.76</v>
      </c>
      <c r="C81" s="31">
        <v>44316</v>
      </c>
      <c r="D81" s="32" t="s">
        <v>21</v>
      </c>
      <c r="E81" s="34" t="s">
        <v>111</v>
      </c>
      <c r="G81" s="36"/>
    </row>
    <row r="82" spans="1:7" ht="13.95" customHeight="1" x14ac:dyDescent="0.3">
      <c r="A82" s="30"/>
      <c r="B82" s="93"/>
      <c r="C82" s="94"/>
      <c r="D82" s="95"/>
      <c r="E82" s="122"/>
      <c r="G82" s="11"/>
    </row>
    <row r="83" spans="1:7" ht="13.95" customHeight="1" x14ac:dyDescent="0.3">
      <c r="A83" s="116" t="s">
        <v>112</v>
      </c>
      <c r="B83" s="84">
        <f>SUM(B84:B87)</f>
        <v>1613.5300000000002</v>
      </c>
      <c r="C83" s="85"/>
      <c r="D83" s="86"/>
      <c r="E83" s="117"/>
      <c r="G83" s="11"/>
    </row>
    <row r="84" spans="1:7" ht="13.95" customHeight="1" x14ac:dyDescent="0.3">
      <c r="A84" s="21" t="s">
        <v>113</v>
      </c>
      <c r="B84" s="22">
        <v>1176.45</v>
      </c>
      <c r="C84" s="31">
        <v>44293</v>
      </c>
      <c r="D84" s="37" t="s">
        <v>79</v>
      </c>
      <c r="E84" s="33" t="s">
        <v>114</v>
      </c>
      <c r="G84" s="11"/>
    </row>
    <row r="85" spans="1:7" ht="13.95" customHeight="1" x14ac:dyDescent="0.3">
      <c r="A85" s="21" t="s">
        <v>115</v>
      </c>
      <c r="B85" s="22">
        <v>118.7</v>
      </c>
      <c r="C85" s="31">
        <v>44308</v>
      </c>
      <c r="D85" s="37" t="s">
        <v>13</v>
      </c>
      <c r="E85" s="33" t="s">
        <v>116</v>
      </c>
      <c r="G85" s="11"/>
    </row>
    <row r="86" spans="1:7" ht="13.95" customHeight="1" x14ac:dyDescent="0.3">
      <c r="A86" s="30" t="s">
        <v>93</v>
      </c>
      <c r="B86" s="22">
        <v>318.38</v>
      </c>
      <c r="C86" s="31">
        <v>44316</v>
      </c>
      <c r="D86" s="37" t="s">
        <v>13</v>
      </c>
      <c r="E86" s="33" t="s">
        <v>117</v>
      </c>
      <c r="G86" s="11"/>
    </row>
    <row r="87" spans="1:7" ht="13.95" customHeight="1" x14ac:dyDescent="0.3">
      <c r="A87" s="28"/>
      <c r="B87" s="38"/>
      <c r="C87" s="19"/>
      <c r="D87" s="39"/>
      <c r="E87" s="20"/>
      <c r="G87" s="11"/>
    </row>
    <row r="88" spans="1:7" ht="13.95" customHeight="1" x14ac:dyDescent="0.3">
      <c r="A88" s="116" t="s">
        <v>118</v>
      </c>
      <c r="B88" s="84">
        <f>SUM(B89:B90)</f>
        <v>0</v>
      </c>
      <c r="C88" s="85"/>
      <c r="D88" s="86"/>
      <c r="E88" s="117"/>
      <c r="G88" s="11"/>
    </row>
    <row r="89" spans="1:7" ht="13.95" customHeight="1" x14ac:dyDescent="0.3">
      <c r="A89" s="44"/>
      <c r="B89" s="96"/>
      <c r="C89" s="19"/>
      <c r="D89" s="39"/>
      <c r="E89" s="20"/>
      <c r="G89" s="11"/>
    </row>
    <row r="90" spans="1:7" ht="13.95" customHeight="1" x14ac:dyDescent="0.3">
      <c r="A90" s="28"/>
      <c r="B90" s="38"/>
      <c r="C90" s="19"/>
      <c r="D90" s="39"/>
      <c r="E90" s="20"/>
      <c r="G90" s="11"/>
    </row>
    <row r="91" spans="1:7" ht="13.95" customHeight="1" x14ac:dyDescent="0.3">
      <c r="A91" s="116" t="s">
        <v>119</v>
      </c>
      <c r="B91" s="84">
        <f>SUM(B92:B93)</f>
        <v>0</v>
      </c>
      <c r="C91" s="85"/>
      <c r="D91" s="86"/>
      <c r="E91" s="117"/>
      <c r="G91" s="11"/>
    </row>
    <row r="92" spans="1:7" ht="13.95" customHeight="1" x14ac:dyDescent="0.3">
      <c r="A92" s="44"/>
      <c r="B92" s="96"/>
      <c r="C92" s="19"/>
      <c r="D92" s="39"/>
      <c r="E92" s="20"/>
      <c r="G92" s="11"/>
    </row>
    <row r="93" spans="1:7" ht="13.95" customHeight="1" x14ac:dyDescent="0.3">
      <c r="A93" s="40"/>
      <c r="B93" s="41"/>
      <c r="C93" s="42"/>
      <c r="D93" s="43"/>
      <c r="E93" s="123"/>
      <c r="G93" s="11"/>
    </row>
    <row r="94" spans="1:7" ht="13.95" customHeight="1" x14ac:dyDescent="0.3">
      <c r="A94" s="116" t="s">
        <v>120</v>
      </c>
      <c r="B94" s="84">
        <f>SUM(B95:B97)</f>
        <v>12172.560000000001</v>
      </c>
      <c r="C94" s="85"/>
      <c r="D94" s="86"/>
      <c r="E94" s="117"/>
      <c r="G94" s="11"/>
    </row>
    <row r="95" spans="1:7" ht="13.95" customHeight="1" x14ac:dyDescent="0.3">
      <c r="A95" s="28" t="s">
        <v>121</v>
      </c>
      <c r="B95" s="96">
        <v>6001.26</v>
      </c>
      <c r="C95" s="31">
        <v>44287</v>
      </c>
      <c r="D95" s="37" t="s">
        <v>21</v>
      </c>
      <c r="E95" s="124" t="s">
        <v>122</v>
      </c>
      <c r="G95" s="11"/>
    </row>
    <row r="96" spans="1:7" ht="13.95" customHeight="1" x14ac:dyDescent="0.3">
      <c r="A96" s="28" t="s">
        <v>123</v>
      </c>
      <c r="B96" s="96">
        <v>6171.3</v>
      </c>
      <c r="C96" s="31">
        <v>44287</v>
      </c>
      <c r="D96" s="37" t="s">
        <v>21</v>
      </c>
      <c r="E96" s="33" t="s">
        <v>124</v>
      </c>
      <c r="G96" s="11"/>
    </row>
    <row r="97" spans="1:7" ht="13.95" customHeight="1" x14ac:dyDescent="0.3">
      <c r="A97" s="28"/>
      <c r="B97" s="38"/>
      <c r="C97" s="24"/>
      <c r="D97" s="25"/>
      <c r="E97" s="26"/>
      <c r="G97" s="11"/>
    </row>
    <row r="98" spans="1:7" ht="13.95" customHeight="1" x14ac:dyDescent="0.3">
      <c r="A98" s="116" t="s">
        <v>125</v>
      </c>
      <c r="B98" s="84">
        <f>SUM(B99:B100)</f>
        <v>580</v>
      </c>
      <c r="C98" s="85"/>
      <c r="D98" s="86"/>
      <c r="E98" s="117"/>
      <c r="G98" s="11"/>
    </row>
    <row r="99" spans="1:7" ht="13.95" customHeight="1" x14ac:dyDescent="0.3">
      <c r="A99" s="21" t="s">
        <v>126</v>
      </c>
      <c r="B99" s="22">
        <v>580</v>
      </c>
      <c r="C99" s="24">
        <v>44308</v>
      </c>
      <c r="D99" s="25" t="s">
        <v>21</v>
      </c>
      <c r="E99" s="26" t="s">
        <v>127</v>
      </c>
      <c r="G99" s="11"/>
    </row>
    <row r="100" spans="1:7" ht="13.95" customHeight="1" x14ac:dyDescent="0.3">
      <c r="A100" s="30"/>
      <c r="B100" s="29"/>
      <c r="C100" s="24"/>
      <c r="D100" s="25"/>
      <c r="E100" s="26"/>
      <c r="G100" s="11"/>
    </row>
    <row r="101" spans="1:7" ht="13.95" customHeight="1" x14ac:dyDescent="0.3">
      <c r="A101" s="116" t="s">
        <v>128</v>
      </c>
      <c r="B101" s="84">
        <f>SUM(B102:B103)</f>
        <v>5584.62</v>
      </c>
      <c r="C101" s="85"/>
      <c r="D101" s="86"/>
      <c r="E101" s="117"/>
      <c r="G101" s="11"/>
    </row>
    <row r="102" spans="1:7" ht="13.95" customHeight="1" x14ac:dyDescent="0.3">
      <c r="A102" s="45" t="s">
        <v>129</v>
      </c>
      <c r="B102" s="22">
        <v>5584.62</v>
      </c>
      <c r="C102" s="24">
        <v>44314</v>
      </c>
      <c r="D102" s="25" t="s">
        <v>16</v>
      </c>
      <c r="E102" s="26" t="s">
        <v>130</v>
      </c>
      <c r="G102" s="11"/>
    </row>
    <row r="103" spans="1:7" ht="13.95" customHeight="1" x14ac:dyDescent="0.3">
      <c r="A103" s="44"/>
      <c r="B103" s="22"/>
      <c r="C103" s="31"/>
      <c r="D103" s="37"/>
      <c r="E103" s="34"/>
      <c r="G103" s="11"/>
    </row>
    <row r="104" spans="1:7" ht="13.95" customHeight="1" x14ac:dyDescent="0.3">
      <c r="A104" s="114" t="s">
        <v>131</v>
      </c>
      <c r="B104" s="82">
        <f>SUM(B105,B110)</f>
        <v>771.78</v>
      </c>
      <c r="C104" s="81"/>
      <c r="D104" s="83"/>
      <c r="E104" s="115"/>
      <c r="G104" s="11"/>
    </row>
    <row r="105" spans="1:7" ht="13.95" customHeight="1" x14ac:dyDescent="0.3">
      <c r="A105" s="116" t="s">
        <v>132</v>
      </c>
      <c r="B105" s="84">
        <f>SUM(B106:B109)</f>
        <v>290.18</v>
      </c>
      <c r="C105" s="85"/>
      <c r="D105" s="86"/>
      <c r="E105" s="117"/>
      <c r="G105" s="11"/>
    </row>
    <row r="106" spans="1:7" ht="13.95" customHeight="1" x14ac:dyDescent="0.3">
      <c r="A106" s="45" t="s">
        <v>133</v>
      </c>
      <c r="B106" s="22">
        <v>199.18</v>
      </c>
      <c r="C106" s="31">
        <v>44293</v>
      </c>
      <c r="D106" s="37" t="s">
        <v>79</v>
      </c>
      <c r="E106" s="33" t="s">
        <v>134</v>
      </c>
      <c r="G106" s="11"/>
    </row>
    <row r="107" spans="1:7" ht="13.95" customHeight="1" x14ac:dyDescent="0.3">
      <c r="A107" s="45" t="s">
        <v>135</v>
      </c>
      <c r="B107" s="22">
        <v>91</v>
      </c>
      <c r="C107" s="31">
        <v>44293</v>
      </c>
      <c r="D107" s="37" t="s">
        <v>21</v>
      </c>
      <c r="E107" s="33" t="s">
        <v>136</v>
      </c>
      <c r="G107" s="11"/>
    </row>
    <row r="108" spans="1:7" ht="13.95" customHeight="1" x14ac:dyDescent="0.3">
      <c r="A108" s="45" t="s">
        <v>137</v>
      </c>
      <c r="B108" s="22"/>
      <c r="C108" s="31"/>
      <c r="D108" s="37"/>
      <c r="E108" s="33"/>
      <c r="G108" s="11"/>
    </row>
    <row r="109" spans="1:7" ht="13.95" customHeight="1" x14ac:dyDescent="0.3">
      <c r="A109" s="21"/>
      <c r="B109" s="22"/>
      <c r="C109" s="31"/>
      <c r="D109" s="37"/>
      <c r="E109" s="33"/>
      <c r="G109" s="11"/>
    </row>
    <row r="110" spans="1:7" ht="13.95" customHeight="1" x14ac:dyDescent="0.3">
      <c r="A110" s="116" t="s">
        <v>138</v>
      </c>
      <c r="B110" s="84">
        <f>SUM(B111:B114)</f>
        <v>481.6</v>
      </c>
      <c r="C110" s="85"/>
      <c r="D110" s="86"/>
      <c r="E110" s="117"/>
      <c r="G110" s="11"/>
    </row>
    <row r="111" spans="1:7" ht="13.95" customHeight="1" x14ac:dyDescent="0.3">
      <c r="A111" s="21" t="s">
        <v>139</v>
      </c>
      <c r="B111" s="22">
        <v>481.6</v>
      </c>
      <c r="C111" s="31">
        <v>44308</v>
      </c>
      <c r="D111" s="37" t="s">
        <v>21</v>
      </c>
      <c r="E111" s="33" t="s">
        <v>140</v>
      </c>
      <c r="G111" s="11"/>
    </row>
    <row r="112" spans="1:7" ht="13.95" customHeight="1" x14ac:dyDescent="0.3">
      <c r="A112" s="45" t="s">
        <v>141</v>
      </c>
      <c r="B112" s="22"/>
      <c r="C112" s="31"/>
      <c r="D112" s="37"/>
      <c r="E112" s="33"/>
      <c r="G112" s="11"/>
    </row>
    <row r="113" spans="1:7" ht="13.95" customHeight="1" x14ac:dyDescent="0.3">
      <c r="A113" s="21" t="s">
        <v>142</v>
      </c>
      <c r="B113" s="22"/>
      <c r="C113" s="31"/>
      <c r="D113" s="37"/>
      <c r="E113" s="33"/>
      <c r="G113" s="11"/>
    </row>
    <row r="114" spans="1:7" ht="13.95" customHeight="1" x14ac:dyDescent="0.3">
      <c r="A114" s="44"/>
      <c r="B114" s="22"/>
      <c r="C114" s="31"/>
      <c r="D114" s="37"/>
      <c r="E114" s="33"/>
      <c r="G114" s="11"/>
    </row>
    <row r="115" spans="1:7" ht="13.95" customHeight="1" x14ac:dyDescent="0.3">
      <c r="A115" s="114" t="s">
        <v>143</v>
      </c>
      <c r="B115" s="82">
        <f>SUM(B116,B119,B123,B133)</f>
        <v>20293.87</v>
      </c>
      <c r="C115" s="81"/>
      <c r="D115" s="83"/>
      <c r="E115" s="115"/>
      <c r="G115" s="11"/>
    </row>
    <row r="116" spans="1:7" ht="13.95" customHeight="1" x14ac:dyDescent="0.3">
      <c r="A116" s="116" t="s">
        <v>144</v>
      </c>
      <c r="B116" s="84">
        <f>SUM(B118)</f>
        <v>0</v>
      </c>
      <c r="C116" s="85"/>
      <c r="D116" s="86"/>
      <c r="E116" s="117"/>
      <c r="G116" s="11"/>
    </row>
    <row r="117" spans="1:7" ht="13.95" customHeight="1" x14ac:dyDescent="0.3">
      <c r="A117" s="44"/>
      <c r="B117" s="22"/>
      <c r="C117" s="31"/>
      <c r="D117" s="37"/>
      <c r="E117" s="33"/>
      <c r="G117" s="11"/>
    </row>
    <row r="118" spans="1:7" ht="13.95" customHeight="1" x14ac:dyDescent="0.3">
      <c r="A118" s="44"/>
      <c r="B118" s="97"/>
      <c r="C118" s="31"/>
      <c r="D118" s="37"/>
      <c r="E118" s="34"/>
      <c r="G118" s="11"/>
    </row>
    <row r="119" spans="1:7" ht="13.95" customHeight="1" x14ac:dyDescent="0.3">
      <c r="A119" s="116" t="s">
        <v>145</v>
      </c>
      <c r="B119" s="84">
        <f>SUM(B120:B122)</f>
        <v>235</v>
      </c>
      <c r="C119" s="85"/>
      <c r="D119" s="86"/>
      <c r="E119" s="117"/>
      <c r="G119" s="11"/>
    </row>
    <row r="120" spans="1:7" ht="13.95" customHeight="1" x14ac:dyDescent="0.3">
      <c r="A120" s="44" t="s">
        <v>146</v>
      </c>
      <c r="B120" s="22">
        <v>55</v>
      </c>
      <c r="C120" s="31">
        <v>44309</v>
      </c>
      <c r="D120" s="37" t="s">
        <v>79</v>
      </c>
      <c r="E120" s="33" t="s">
        <v>79</v>
      </c>
      <c r="G120" s="11"/>
    </row>
    <row r="121" spans="1:7" ht="13.95" customHeight="1" x14ac:dyDescent="0.3">
      <c r="A121" s="44" t="s">
        <v>147</v>
      </c>
      <c r="B121" s="22">
        <v>180</v>
      </c>
      <c r="C121" s="31">
        <v>44315</v>
      </c>
      <c r="D121" s="37" t="s">
        <v>79</v>
      </c>
      <c r="E121" s="33" t="s">
        <v>148</v>
      </c>
      <c r="G121" s="11"/>
    </row>
    <row r="122" spans="1:7" ht="13.95" customHeight="1" x14ac:dyDescent="0.3">
      <c r="A122" s="44"/>
      <c r="B122" s="22"/>
      <c r="C122" s="31"/>
      <c r="D122" s="37"/>
      <c r="E122" s="33"/>
      <c r="G122" s="11"/>
    </row>
    <row r="123" spans="1:7" ht="13.95" customHeight="1" x14ac:dyDescent="0.3">
      <c r="A123" s="116" t="s">
        <v>149</v>
      </c>
      <c r="B123" s="84">
        <f>SUM(B124:B132)</f>
        <v>18961.219999999998</v>
      </c>
      <c r="C123" s="85"/>
      <c r="D123" s="86"/>
      <c r="E123" s="117"/>
      <c r="G123" s="11"/>
    </row>
    <row r="124" spans="1:7" ht="13.95" customHeight="1" x14ac:dyDescent="0.3">
      <c r="A124" s="45" t="s">
        <v>150</v>
      </c>
      <c r="B124" s="46">
        <v>1882.98</v>
      </c>
      <c r="C124" s="31">
        <v>44294</v>
      </c>
      <c r="D124" s="37" t="s">
        <v>46</v>
      </c>
      <c r="E124" s="125"/>
      <c r="G124" s="11"/>
    </row>
    <row r="125" spans="1:7" ht="13.95" customHeight="1" x14ac:dyDescent="0.3">
      <c r="A125" s="45" t="s">
        <v>151</v>
      </c>
      <c r="B125" s="46">
        <v>5837.32</v>
      </c>
      <c r="C125" s="31">
        <v>44294</v>
      </c>
      <c r="D125" s="37" t="s">
        <v>46</v>
      </c>
      <c r="E125" s="125"/>
      <c r="G125" s="11"/>
    </row>
    <row r="126" spans="1:7" ht="13.95" customHeight="1" x14ac:dyDescent="0.3">
      <c r="A126" s="45" t="s">
        <v>152</v>
      </c>
      <c r="B126" s="46">
        <v>3170.96</v>
      </c>
      <c r="C126" s="31">
        <v>44294</v>
      </c>
      <c r="D126" s="37" t="s">
        <v>46</v>
      </c>
      <c r="E126" s="125"/>
      <c r="G126" s="11"/>
    </row>
    <row r="127" spans="1:7" ht="13.95" customHeight="1" x14ac:dyDescent="0.3">
      <c r="A127" s="45" t="s">
        <v>153</v>
      </c>
      <c r="B127" s="46">
        <v>1607.36</v>
      </c>
      <c r="C127" s="31">
        <v>44306</v>
      </c>
      <c r="D127" s="37" t="s">
        <v>154</v>
      </c>
      <c r="E127" s="125" t="s">
        <v>155</v>
      </c>
      <c r="G127" s="11"/>
    </row>
    <row r="128" spans="1:7" ht="13.95" customHeight="1" x14ac:dyDescent="0.3">
      <c r="A128" s="45" t="s">
        <v>156</v>
      </c>
      <c r="B128" s="46">
        <v>56.41</v>
      </c>
      <c r="C128" s="31">
        <v>44306</v>
      </c>
      <c r="D128" s="37" t="s">
        <v>46</v>
      </c>
      <c r="E128" s="125"/>
      <c r="G128" s="11"/>
    </row>
    <row r="129" spans="1:7" ht="13.95" customHeight="1" x14ac:dyDescent="0.3">
      <c r="A129" s="45" t="s">
        <v>157</v>
      </c>
      <c r="B129" s="46">
        <v>18.190000000000001</v>
      </c>
      <c r="C129" s="31">
        <v>44306</v>
      </c>
      <c r="D129" s="37" t="s">
        <v>46</v>
      </c>
      <c r="E129" s="125"/>
      <c r="G129" s="11"/>
    </row>
    <row r="130" spans="1:7" ht="13.95" customHeight="1" x14ac:dyDescent="0.3">
      <c r="A130" s="45" t="s">
        <v>158</v>
      </c>
      <c r="B130" s="46">
        <v>4829.95</v>
      </c>
      <c r="C130" s="31">
        <v>44306</v>
      </c>
      <c r="D130" s="37" t="s">
        <v>46</v>
      </c>
      <c r="E130" s="125"/>
      <c r="G130" s="11"/>
    </row>
    <row r="131" spans="1:7" ht="13.95" customHeight="1" x14ac:dyDescent="0.3">
      <c r="A131" s="45" t="s">
        <v>159</v>
      </c>
      <c r="B131" s="46">
        <v>1558.05</v>
      </c>
      <c r="C131" s="31">
        <v>44306</v>
      </c>
      <c r="D131" s="37" t="s">
        <v>46</v>
      </c>
      <c r="E131" s="125"/>
      <c r="G131" s="11"/>
    </row>
    <row r="132" spans="1:7" ht="13.95" customHeight="1" x14ac:dyDescent="0.3">
      <c r="A132" s="45"/>
      <c r="B132" s="98"/>
      <c r="C132" s="31"/>
      <c r="D132" s="37"/>
      <c r="E132" s="33"/>
      <c r="G132" s="11"/>
    </row>
    <row r="133" spans="1:7" ht="13.95" customHeight="1" x14ac:dyDescent="0.3">
      <c r="A133" s="116" t="s">
        <v>160</v>
      </c>
      <c r="B133" s="84">
        <f>SUM(B134:B136)</f>
        <v>1097.6500000000001</v>
      </c>
      <c r="C133" s="85"/>
      <c r="D133" s="86"/>
      <c r="E133" s="117"/>
      <c r="G133" s="11"/>
    </row>
    <row r="134" spans="1:7" s="47" customFormat="1" ht="13.95" customHeight="1" x14ac:dyDescent="0.3">
      <c r="A134" s="30" t="s">
        <v>161</v>
      </c>
      <c r="B134" s="38">
        <v>1013.65</v>
      </c>
      <c r="C134" s="94"/>
      <c r="D134" s="25"/>
      <c r="E134" s="126"/>
      <c r="G134" s="27"/>
    </row>
    <row r="135" spans="1:7" s="47" customFormat="1" ht="13.95" customHeight="1" x14ac:dyDescent="0.3">
      <c r="A135" s="30" t="s">
        <v>162</v>
      </c>
      <c r="B135" s="38">
        <v>84</v>
      </c>
      <c r="C135" s="24"/>
      <c r="D135" s="25"/>
      <c r="E135" s="26"/>
      <c r="G135" s="27"/>
    </row>
    <row r="136" spans="1:7" ht="13.95" customHeight="1" x14ac:dyDescent="0.3">
      <c r="A136" s="44"/>
      <c r="B136" s="96"/>
      <c r="C136" s="24"/>
      <c r="D136" s="25"/>
      <c r="E136" s="126"/>
      <c r="G136" s="11"/>
    </row>
    <row r="137" spans="1:7" ht="13.95" customHeight="1" x14ac:dyDescent="0.3">
      <c r="A137" s="114" t="s">
        <v>163</v>
      </c>
      <c r="B137" s="82">
        <f>SUM(B138:B139)</f>
        <v>856.58</v>
      </c>
      <c r="C137" s="81"/>
      <c r="D137" s="83"/>
      <c r="E137" s="115"/>
      <c r="G137" s="5"/>
    </row>
    <row r="138" spans="1:7" s="47" customFormat="1" ht="13.95" customHeight="1" x14ac:dyDescent="0.3">
      <c r="A138" s="30" t="s">
        <v>164</v>
      </c>
      <c r="B138" s="22">
        <v>856.58</v>
      </c>
      <c r="C138" s="24">
        <v>44313</v>
      </c>
      <c r="D138" s="48"/>
      <c r="E138" s="26"/>
      <c r="G138" s="49"/>
    </row>
    <row r="139" spans="1:7" ht="13.95" customHeight="1" x14ac:dyDescent="0.3">
      <c r="A139" s="30"/>
      <c r="B139" s="29"/>
      <c r="C139" s="24"/>
      <c r="D139" s="48"/>
      <c r="E139" s="26"/>
      <c r="G139" s="5"/>
    </row>
    <row r="140" spans="1:7" ht="13.95" customHeight="1" x14ac:dyDescent="0.3">
      <c r="A140" s="114" t="s">
        <v>165</v>
      </c>
      <c r="B140" s="82">
        <f>SUM(B141:B141)</f>
        <v>0</v>
      </c>
      <c r="C140" s="81"/>
      <c r="D140" s="83"/>
      <c r="E140" s="115"/>
      <c r="G140" s="5"/>
    </row>
    <row r="141" spans="1:7" ht="13.95" customHeight="1" x14ac:dyDescent="0.3">
      <c r="A141" s="44"/>
      <c r="B141" s="22"/>
      <c r="C141" s="31"/>
      <c r="D141" s="37"/>
      <c r="E141" s="33"/>
      <c r="G141" s="5"/>
    </row>
    <row r="142" spans="1:7" ht="13.95" customHeight="1" x14ac:dyDescent="0.3">
      <c r="A142" s="44"/>
      <c r="B142" s="22"/>
      <c r="C142" s="31"/>
      <c r="D142" s="37"/>
      <c r="E142" s="33"/>
      <c r="G142" s="5"/>
    </row>
    <row r="143" spans="1:7" ht="13.95" customHeight="1" x14ac:dyDescent="0.3">
      <c r="A143" s="114" t="s">
        <v>166</v>
      </c>
      <c r="B143" s="82">
        <f>SUM(B144:B144)</f>
        <v>0</v>
      </c>
      <c r="C143" s="81"/>
      <c r="D143" s="83"/>
      <c r="E143" s="115"/>
      <c r="G143" s="5"/>
    </row>
    <row r="144" spans="1:7" ht="13.95" customHeight="1" x14ac:dyDescent="0.3">
      <c r="A144" s="45" t="s">
        <v>167</v>
      </c>
      <c r="B144" s="99"/>
      <c r="C144" s="31"/>
      <c r="D144" s="37"/>
      <c r="E144" s="33"/>
      <c r="G144" s="5"/>
    </row>
    <row r="145" spans="1:7" ht="13.95" customHeight="1" x14ac:dyDescent="0.3">
      <c r="A145" s="30"/>
      <c r="B145" s="29"/>
      <c r="C145" s="24"/>
      <c r="D145" s="48"/>
      <c r="E145" s="26"/>
      <c r="G145" s="5"/>
    </row>
    <row r="146" spans="1:7" ht="13.95" customHeight="1" x14ac:dyDescent="0.3">
      <c r="A146" s="114" t="s">
        <v>168</v>
      </c>
      <c r="B146" s="82">
        <f>SUM(B147:B161)</f>
        <v>118754.26999999997</v>
      </c>
      <c r="C146" s="81"/>
      <c r="D146" s="83"/>
      <c r="E146" s="115"/>
      <c r="G146" s="5"/>
    </row>
    <row r="147" spans="1:7" ht="13.95" customHeight="1" x14ac:dyDescent="0.3">
      <c r="A147" s="21" t="s">
        <v>169</v>
      </c>
      <c r="B147" s="46">
        <v>18770</v>
      </c>
      <c r="C147" s="31">
        <v>44287</v>
      </c>
      <c r="D147" s="50" t="s">
        <v>21</v>
      </c>
      <c r="E147" s="33" t="s">
        <v>170</v>
      </c>
      <c r="G147" s="5"/>
    </row>
    <row r="148" spans="1:7" ht="13.95" customHeight="1" x14ac:dyDescent="0.3">
      <c r="A148" s="21" t="s">
        <v>171</v>
      </c>
      <c r="B148" s="46">
        <v>49600</v>
      </c>
      <c r="C148" s="31">
        <v>44287</v>
      </c>
      <c r="D148" s="50" t="s">
        <v>21</v>
      </c>
      <c r="E148" s="33" t="s">
        <v>172</v>
      </c>
      <c r="G148" s="5"/>
    </row>
    <row r="149" spans="1:7" ht="13.95" customHeight="1" x14ac:dyDescent="0.3">
      <c r="A149" s="21" t="s">
        <v>173</v>
      </c>
      <c r="B149" s="46">
        <v>27900</v>
      </c>
      <c r="C149" s="31">
        <v>44287</v>
      </c>
      <c r="D149" s="50" t="s">
        <v>21</v>
      </c>
      <c r="E149" s="33" t="s">
        <v>174</v>
      </c>
      <c r="G149" s="5"/>
    </row>
    <row r="150" spans="1:7" ht="13.95" customHeight="1" x14ac:dyDescent="0.3">
      <c r="A150" s="21" t="s">
        <v>175</v>
      </c>
      <c r="B150" s="46">
        <v>2597.54</v>
      </c>
      <c r="C150" s="31">
        <v>44291</v>
      </c>
      <c r="D150" s="50" t="s">
        <v>79</v>
      </c>
      <c r="E150" s="33" t="s">
        <v>176</v>
      </c>
      <c r="G150" s="5"/>
    </row>
    <row r="151" spans="1:7" ht="13.95" customHeight="1" x14ac:dyDescent="0.3">
      <c r="A151" s="21" t="s">
        <v>175</v>
      </c>
      <c r="B151" s="46">
        <v>576.48</v>
      </c>
      <c r="C151" s="31">
        <v>44291</v>
      </c>
      <c r="D151" s="50" t="s">
        <v>79</v>
      </c>
      <c r="E151" s="33" t="s">
        <v>177</v>
      </c>
      <c r="G151" s="5"/>
    </row>
    <row r="152" spans="1:7" ht="13.95" customHeight="1" x14ac:dyDescent="0.3">
      <c r="A152" s="30" t="s">
        <v>169</v>
      </c>
      <c r="B152" s="46">
        <v>3058.26</v>
      </c>
      <c r="C152" s="31">
        <v>44293</v>
      </c>
      <c r="D152" s="50" t="s">
        <v>21</v>
      </c>
      <c r="E152" s="33" t="s">
        <v>178</v>
      </c>
      <c r="G152" s="5"/>
    </row>
    <row r="153" spans="1:7" ht="13.95" customHeight="1" x14ac:dyDescent="0.3">
      <c r="A153" s="30" t="s">
        <v>179</v>
      </c>
      <c r="B153" s="46">
        <v>282.39999999999998</v>
      </c>
      <c r="C153" s="31">
        <v>44300</v>
      </c>
      <c r="D153" s="50" t="s">
        <v>16</v>
      </c>
      <c r="E153" s="33" t="s">
        <v>180</v>
      </c>
      <c r="G153" s="5"/>
    </row>
    <row r="154" spans="1:7" ht="13.95" customHeight="1" x14ac:dyDescent="0.3">
      <c r="A154" s="30" t="s">
        <v>181</v>
      </c>
      <c r="B154" s="46">
        <v>373.18</v>
      </c>
      <c r="C154" s="31">
        <v>44301</v>
      </c>
      <c r="D154" s="50" t="s">
        <v>79</v>
      </c>
      <c r="E154" s="33" t="s">
        <v>182</v>
      </c>
      <c r="G154" s="5"/>
    </row>
    <row r="155" spans="1:7" ht="13.95" customHeight="1" x14ac:dyDescent="0.3">
      <c r="A155" s="30" t="s">
        <v>183</v>
      </c>
      <c r="B155" s="46">
        <v>194</v>
      </c>
      <c r="C155" s="31">
        <v>44308</v>
      </c>
      <c r="D155" s="50" t="s">
        <v>16</v>
      </c>
      <c r="E155" s="33" t="s">
        <v>184</v>
      </c>
      <c r="G155" s="5"/>
    </row>
    <row r="156" spans="1:7" ht="13.95" customHeight="1" x14ac:dyDescent="0.3">
      <c r="A156" s="30" t="s">
        <v>185</v>
      </c>
      <c r="B156" s="46">
        <v>3413.67</v>
      </c>
      <c r="C156" s="31">
        <v>44308</v>
      </c>
      <c r="D156" s="50" t="s">
        <v>16</v>
      </c>
      <c r="E156" s="33" t="s">
        <v>186</v>
      </c>
      <c r="G156" s="5"/>
    </row>
    <row r="157" spans="1:7" ht="13.95" customHeight="1" x14ac:dyDescent="0.3">
      <c r="A157" s="30" t="s">
        <v>187</v>
      </c>
      <c r="B157" s="46">
        <v>5800</v>
      </c>
      <c r="C157" s="31">
        <v>44309</v>
      </c>
      <c r="D157" s="50" t="s">
        <v>21</v>
      </c>
      <c r="E157" s="33" t="s">
        <v>188</v>
      </c>
      <c r="G157" s="5"/>
    </row>
    <row r="158" spans="1:7" ht="13.95" customHeight="1" x14ac:dyDescent="0.3">
      <c r="A158" s="30" t="s">
        <v>187</v>
      </c>
      <c r="B158" s="46">
        <v>2900</v>
      </c>
      <c r="C158" s="31">
        <v>44309</v>
      </c>
      <c r="D158" s="50" t="s">
        <v>21</v>
      </c>
      <c r="E158" s="33" t="s">
        <v>189</v>
      </c>
      <c r="G158" s="5"/>
    </row>
    <row r="159" spans="1:7" ht="13.95" customHeight="1" x14ac:dyDescent="0.3">
      <c r="A159" s="30" t="s">
        <v>175</v>
      </c>
      <c r="B159" s="46">
        <v>2528.7399999999998</v>
      </c>
      <c r="C159" s="31">
        <v>44313</v>
      </c>
      <c r="D159" s="50" t="s">
        <v>79</v>
      </c>
      <c r="E159" s="33" t="s">
        <v>190</v>
      </c>
      <c r="G159" s="5"/>
    </row>
    <row r="160" spans="1:7" ht="13.95" customHeight="1" x14ac:dyDescent="0.3">
      <c r="A160" s="30" t="s">
        <v>191</v>
      </c>
      <c r="B160" s="46">
        <v>760</v>
      </c>
      <c r="C160" s="31">
        <v>44314</v>
      </c>
      <c r="D160" s="50" t="s">
        <v>16</v>
      </c>
      <c r="E160" s="33" t="s">
        <v>192</v>
      </c>
      <c r="G160" s="5"/>
    </row>
    <row r="161" spans="1:7" ht="13.95" customHeight="1" x14ac:dyDescent="0.3">
      <c r="A161" s="30"/>
      <c r="B161" s="29"/>
      <c r="C161" s="24"/>
      <c r="D161" s="48"/>
      <c r="E161" s="26"/>
      <c r="G161" s="5"/>
    </row>
    <row r="162" spans="1:7" ht="13.95" customHeight="1" x14ac:dyDescent="0.3">
      <c r="A162" s="114" t="s">
        <v>193</v>
      </c>
      <c r="B162" s="82">
        <f>SUM(B163:B167)</f>
        <v>4509.0300000000007</v>
      </c>
      <c r="C162" s="81"/>
      <c r="D162" s="83"/>
      <c r="E162" s="115"/>
      <c r="G162" s="5"/>
    </row>
    <row r="163" spans="1:7" ht="13.95" customHeight="1" x14ac:dyDescent="0.3">
      <c r="A163" s="21" t="s">
        <v>194</v>
      </c>
      <c r="B163" s="46">
        <v>3769.03</v>
      </c>
      <c r="C163" s="31">
        <v>44291</v>
      </c>
      <c r="D163" s="50" t="s">
        <v>79</v>
      </c>
      <c r="E163" s="33" t="s">
        <v>195</v>
      </c>
      <c r="G163" s="5"/>
    </row>
    <row r="164" spans="1:7" ht="13.95" customHeight="1" x14ac:dyDescent="0.3">
      <c r="A164" s="30" t="s">
        <v>196</v>
      </c>
      <c r="B164" s="100">
        <v>250</v>
      </c>
      <c r="C164" s="31">
        <v>44298</v>
      </c>
      <c r="D164" s="37" t="s">
        <v>21</v>
      </c>
      <c r="E164" s="33" t="s">
        <v>197</v>
      </c>
      <c r="G164" s="5"/>
    </row>
    <row r="165" spans="1:7" ht="13.95" customHeight="1" x14ac:dyDescent="0.3">
      <c r="A165" s="30" t="s">
        <v>198</v>
      </c>
      <c r="B165" s="100">
        <v>240</v>
      </c>
      <c r="C165" s="31">
        <v>44301</v>
      </c>
      <c r="D165" s="37" t="s">
        <v>79</v>
      </c>
      <c r="E165" s="33" t="s">
        <v>199</v>
      </c>
      <c r="G165" s="5"/>
    </row>
    <row r="166" spans="1:7" ht="13.95" customHeight="1" x14ac:dyDescent="0.3">
      <c r="A166" s="30" t="s">
        <v>196</v>
      </c>
      <c r="B166" s="100">
        <v>250</v>
      </c>
      <c r="C166" s="31">
        <v>44316</v>
      </c>
      <c r="D166" s="37" t="s">
        <v>21</v>
      </c>
      <c r="E166" s="33" t="s">
        <v>200</v>
      </c>
      <c r="G166" s="5"/>
    </row>
    <row r="167" spans="1:7" ht="13.95" customHeight="1" x14ac:dyDescent="0.3">
      <c r="A167" s="30"/>
      <c r="B167" s="101"/>
      <c r="C167" s="24"/>
      <c r="D167" s="25"/>
      <c r="E167" s="26"/>
      <c r="G167" s="5"/>
    </row>
    <row r="168" spans="1:7" ht="13.95" customHeight="1" x14ac:dyDescent="0.3">
      <c r="A168" s="120" t="s">
        <v>201</v>
      </c>
      <c r="B168" s="82">
        <f>SUM(B7,B33,B63,B104,B115,B137,B140,B143,B146,B162)</f>
        <v>533123.51000000013</v>
      </c>
      <c r="C168" s="91"/>
      <c r="D168" s="90"/>
      <c r="E168" s="121"/>
      <c r="G168" s="5"/>
    </row>
    <row r="169" spans="1:7" ht="13.95" customHeight="1" x14ac:dyDescent="0.3">
      <c r="A169" s="127"/>
      <c r="B169" s="103"/>
      <c r="C169" s="104"/>
      <c r="D169" s="102"/>
      <c r="E169" s="128"/>
      <c r="G169" s="5"/>
    </row>
    <row r="170" spans="1:7" ht="13.95" customHeight="1" x14ac:dyDescent="0.3">
      <c r="A170" s="120" t="s">
        <v>202</v>
      </c>
      <c r="B170" s="82">
        <f>SUM(B171:B173)</f>
        <v>529000</v>
      </c>
      <c r="C170" s="91"/>
      <c r="D170" s="90"/>
      <c r="E170" s="121"/>
      <c r="G170" s="5"/>
    </row>
    <row r="171" spans="1:7" ht="13.95" customHeight="1" x14ac:dyDescent="0.3">
      <c r="A171" s="129" t="s">
        <v>203</v>
      </c>
      <c r="B171" s="22">
        <v>129000</v>
      </c>
      <c r="C171" s="58">
        <v>44287</v>
      </c>
      <c r="D171" s="59" t="s">
        <v>21</v>
      </c>
      <c r="E171" s="60" t="s">
        <v>204</v>
      </c>
      <c r="G171" s="5"/>
    </row>
    <row r="172" spans="1:7" ht="13.95" customHeight="1" x14ac:dyDescent="0.3">
      <c r="A172" s="129" t="s">
        <v>205</v>
      </c>
      <c r="B172" s="22">
        <v>400000</v>
      </c>
      <c r="C172" s="58">
        <v>44302</v>
      </c>
      <c r="D172" s="59" t="s">
        <v>21</v>
      </c>
      <c r="E172" s="60" t="s">
        <v>204</v>
      </c>
      <c r="G172" s="5"/>
    </row>
    <row r="173" spans="1:7" ht="13.95" customHeight="1" x14ac:dyDescent="0.3">
      <c r="A173" s="130"/>
      <c r="B173" s="106"/>
      <c r="C173" s="107"/>
      <c r="D173" s="105"/>
      <c r="E173" s="131"/>
    </row>
    <row r="174" spans="1:7" s="56" customFormat="1" ht="13.95" customHeight="1" x14ac:dyDescent="0.3">
      <c r="A174" s="51" t="s">
        <v>206</v>
      </c>
      <c r="B174" s="52">
        <f>(B175+B176)</f>
        <v>0</v>
      </c>
      <c r="C174" s="53"/>
      <c r="D174" s="54"/>
      <c r="E174" s="55"/>
    </row>
    <row r="175" spans="1:7" ht="13.95" customHeight="1" x14ac:dyDescent="0.3">
      <c r="A175" s="57"/>
      <c r="B175" s="22"/>
      <c r="C175" s="58"/>
      <c r="D175" s="59"/>
      <c r="E175" s="60"/>
    </row>
    <row r="176" spans="1:7" ht="13.95" customHeight="1" x14ac:dyDescent="0.3">
      <c r="A176" s="130"/>
      <c r="B176" s="108"/>
      <c r="C176" s="107"/>
      <c r="D176" s="105"/>
      <c r="E176" s="131"/>
    </row>
    <row r="177" spans="1:5" ht="13.95" customHeight="1" x14ac:dyDescent="0.3">
      <c r="A177" s="120" t="s">
        <v>207</v>
      </c>
      <c r="B177" s="82">
        <f>SUM(B178:B179)</f>
        <v>26905.050000000047</v>
      </c>
      <c r="C177" s="91"/>
      <c r="D177" s="90"/>
      <c r="E177" s="121"/>
    </row>
    <row r="178" spans="1:5" ht="13.95" customHeight="1" x14ac:dyDescent="0.3">
      <c r="A178" s="57" t="s">
        <v>208</v>
      </c>
      <c r="B178" s="22">
        <f>[1]MARÇO_21!B180</f>
        <v>26905.050000000047</v>
      </c>
      <c r="C178" s="58">
        <v>44255</v>
      </c>
      <c r="D178" s="59"/>
      <c r="E178" s="60"/>
    </row>
    <row r="179" spans="1:5" ht="13.95" customHeight="1" x14ac:dyDescent="0.3">
      <c r="A179" s="57"/>
      <c r="B179" s="22"/>
      <c r="C179" s="58"/>
      <c r="D179" s="59"/>
      <c r="E179" s="60"/>
    </row>
    <row r="180" spans="1:5" ht="13.95" customHeight="1" thickBot="1" x14ac:dyDescent="0.35">
      <c r="A180" s="132" t="s">
        <v>209</v>
      </c>
      <c r="B180" s="133">
        <f>B170+B1973+B177-B168</f>
        <v>22781.539999999921</v>
      </c>
      <c r="C180" s="134">
        <v>44286</v>
      </c>
      <c r="D180" s="135"/>
      <c r="E180" s="136"/>
    </row>
    <row r="181" spans="1:5" ht="13.95" customHeight="1" x14ac:dyDescent="0.3">
      <c r="A181" s="77"/>
      <c r="B181" s="78"/>
      <c r="C181" s="79"/>
      <c r="D181" s="80"/>
      <c r="E181" s="64"/>
    </row>
    <row r="182" spans="1:5" ht="13.95" customHeight="1" x14ac:dyDescent="0.3">
      <c r="A182" s="12" t="s">
        <v>210</v>
      </c>
      <c r="B182" s="61"/>
      <c r="C182" s="62"/>
      <c r="D182" s="63"/>
      <c r="E182" s="64"/>
    </row>
    <row r="183" spans="1:5" ht="13.95" customHeight="1" x14ac:dyDescent="0.3">
      <c r="A183" s="65" t="s">
        <v>211</v>
      </c>
      <c r="B183" s="66"/>
      <c r="C183" s="66"/>
      <c r="D183" s="66"/>
      <c r="E183" s="67"/>
    </row>
    <row r="184" spans="1:5" ht="13.95" customHeight="1" x14ac:dyDescent="0.3">
      <c r="A184" s="68" t="s">
        <v>212</v>
      </c>
      <c r="B184" s="69"/>
      <c r="C184" s="69"/>
      <c r="D184" s="69"/>
      <c r="E184" s="70"/>
    </row>
    <row r="185" spans="1:5" ht="13.95" customHeight="1" thickBot="1" x14ac:dyDescent="0.35">
      <c r="A185" s="71" t="s">
        <v>213</v>
      </c>
      <c r="B185" s="72"/>
      <c r="C185" s="72"/>
      <c r="D185" s="72"/>
      <c r="E185" s="73"/>
    </row>
    <row r="186" spans="1:5" ht="13.95" customHeight="1" x14ac:dyDescent="0.3"/>
    <row r="187" spans="1:5" ht="13.95" customHeight="1" x14ac:dyDescent="0.3"/>
  </sheetData>
  <mergeCells count="4">
    <mergeCell ref="A4:E4"/>
    <mergeCell ref="A183:E183"/>
    <mergeCell ref="A184:E184"/>
    <mergeCell ref="A185:E185"/>
  </mergeCells>
  <pageMargins left="0.511811024" right="0.511811024" top="0.78740157499999996" bottom="0.78740157499999996" header="0.31496062000000002" footer="0.31496062000000002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Suporte</cp:lastModifiedBy>
  <cp:lastPrinted>2023-02-02T22:56:23Z</cp:lastPrinted>
  <dcterms:created xsi:type="dcterms:W3CDTF">2023-02-02T22:54:52Z</dcterms:created>
  <dcterms:modified xsi:type="dcterms:W3CDTF">2023-02-02T22:56:51Z</dcterms:modified>
</cp:coreProperties>
</file>